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525" windowWidth="28275" windowHeight="12180"/>
  </bookViews>
  <sheets>
    <sheet name="Sommaire" sheetId="3" r:id="rId1"/>
    <sheet name="estim_reduc" sheetId="2" r:id="rId2"/>
  </sheets>
  <calcPr calcId="145621"/>
</workbook>
</file>

<file path=xl/calcChain.xml><?xml version="1.0" encoding="utf-8"?>
<calcChain xmlns="http://schemas.openxmlformats.org/spreadsheetml/2006/main">
  <c r="D93" i="2" l="1"/>
  <c r="E93" i="2"/>
  <c r="F93" i="2"/>
  <c r="G93" i="2"/>
  <c r="H93" i="2"/>
  <c r="I93" i="2"/>
  <c r="J93" i="2"/>
  <c r="K93" i="2"/>
  <c r="L93" i="2"/>
  <c r="M93" i="2"/>
  <c r="N93" i="2"/>
  <c r="O93" i="2"/>
  <c r="P93" i="2"/>
  <c r="C93" i="2"/>
  <c r="M97" i="2" l="1"/>
  <c r="C97" i="2" l="1"/>
  <c r="D97" i="2"/>
  <c r="F97" i="2"/>
  <c r="G97" i="2"/>
  <c r="H97" i="2"/>
  <c r="I97" i="2"/>
  <c r="J97" i="2"/>
  <c r="K97" i="2"/>
  <c r="L97" i="2"/>
  <c r="N97" i="2"/>
  <c r="O97" i="2"/>
  <c r="P97" i="2"/>
  <c r="E97" i="2"/>
  <c r="D92" i="2" l="1"/>
  <c r="E92" i="2"/>
  <c r="F92" i="2"/>
  <c r="G92" i="2"/>
  <c r="H92" i="2"/>
  <c r="I92" i="2"/>
  <c r="J92" i="2"/>
  <c r="K92" i="2"/>
  <c r="L92" i="2"/>
  <c r="M92" i="2"/>
  <c r="N92" i="2"/>
  <c r="O92" i="2"/>
  <c r="P92" i="2"/>
  <c r="C92" i="2"/>
  <c r="I35" i="2" l="1"/>
  <c r="K35" i="2"/>
  <c r="L35" i="2"/>
  <c r="M35" i="2"/>
  <c r="N35" i="2"/>
  <c r="O35" i="2"/>
  <c r="P35" i="2"/>
  <c r="H35" i="2"/>
  <c r="C35" i="2"/>
  <c r="D35" i="2"/>
  <c r="E35" i="2"/>
  <c r="F35" i="2"/>
  <c r="G35" i="2"/>
  <c r="H21" i="2"/>
  <c r="D21" i="2" l="1"/>
  <c r="E21" i="2"/>
  <c r="F21" i="2"/>
  <c r="G21" i="2"/>
  <c r="I21" i="2"/>
  <c r="J21" i="2"/>
  <c r="K21" i="2"/>
  <c r="L21" i="2"/>
  <c r="M21" i="2"/>
  <c r="N21" i="2"/>
  <c r="O21" i="2"/>
  <c r="P21" i="2"/>
  <c r="C21" i="2"/>
  <c r="J35" i="2" l="1"/>
</calcChain>
</file>

<file path=xl/sharedStrings.xml><?xml version="1.0" encoding="utf-8"?>
<sst xmlns="http://schemas.openxmlformats.org/spreadsheetml/2006/main" count="185" uniqueCount="174">
  <si>
    <t>PPE</t>
  </si>
  <si>
    <t>Déduction des charges foncières afférentes aux monuments historiques</t>
  </si>
  <si>
    <t xml:space="preserve">Frais d’accueil des personnes âgées de plus de 75 </t>
  </si>
  <si>
    <t>SOFICA</t>
  </si>
  <si>
    <t>SOFIPECHE</t>
  </si>
  <si>
    <t>Déduction des pertes en capital subies par les créateurs d'entreprises</t>
  </si>
  <si>
    <t>copropriété de navires civils de charge ou de pêche neufs</t>
  </si>
  <si>
    <t>Déduction des investissements productifs réalisés dans les DOM-TOM</t>
  </si>
  <si>
    <t>abattements pers agées</t>
  </si>
  <si>
    <t>Abattement en faveur des contribuables ayant des enfants mariés à charge du fait de leur rattachement au foyer fiscal</t>
  </si>
  <si>
    <t>Déductions</t>
  </si>
  <si>
    <t>Abattement</t>
  </si>
  <si>
    <t>Demi-parts supplémenataires</t>
  </si>
  <si>
    <t>Demi-part supplémentaire par enfant à charge à compter du troisième</t>
  </si>
  <si>
    <t>Demi-part supplémentaire personne seule</t>
  </si>
  <si>
    <t>Demi-part supplémentaire pour les contribuables (et leurs veuves) de plus de 75 ans titulaires de la carte du combattant</t>
  </si>
  <si>
    <t>Demi-part supplémentaire pour les contribuables invalides</t>
  </si>
  <si>
    <t>Demi-part supplémentaire par enfant célibataire majeur ayant demandé son rattachement au foyer fiscal</t>
  </si>
  <si>
    <t>Demi-part supplémentaire pour les contribuables veufs ayant des enfants à charge</t>
  </si>
  <si>
    <t>Demi-part supplémentaire par enfant à charge ou par personne rattachée au foyer fiscal, titulaires de la carte
d'invalidité</t>
  </si>
  <si>
    <t>Réductions d'impôts</t>
  </si>
  <si>
    <t>dons</t>
  </si>
  <si>
    <t>cotisations syndicales</t>
  </si>
  <si>
    <t>frais de garde des enfants de moins de 6 ans</t>
  </si>
  <si>
    <t>intérêts des emprunts contractés pour l'habitation principale</t>
  </si>
  <si>
    <t>199 septies</t>
  </si>
  <si>
    <t>article CGI</t>
  </si>
  <si>
    <t>156-II-1° ter</t>
  </si>
  <si>
    <t>156-II-2° ter</t>
  </si>
  <si>
    <t>163 septdecies</t>
  </si>
  <si>
    <t>163 vicies</t>
  </si>
  <si>
    <t>163 octodecies A</t>
  </si>
  <si>
    <t>163 duovicies, 238 bis HO, 238 bis HP</t>
  </si>
  <si>
    <t>163 tervicies</t>
  </si>
  <si>
    <t>157 bis</t>
  </si>
  <si>
    <t>196 B</t>
  </si>
  <si>
    <t>195-1-a,b,e</t>
  </si>
  <si>
    <t>195-1-c, 195-1-f, 195-6</t>
  </si>
  <si>
    <t>195-1-c,d,d bis,195-3,195-4,195-5</t>
  </si>
  <si>
    <t>195-2, 196 A bis</t>
  </si>
  <si>
    <t>199 quater C</t>
  </si>
  <si>
    <t>199 quater D</t>
  </si>
  <si>
    <t>199 sexies</t>
  </si>
  <si>
    <t>199 terdecies A</t>
  </si>
  <si>
    <t>dépenses engagées pour la construction ou l'acquisition de logements neufs destinés à
la location (dépenses engagées jusqu'au 31 décembre 1997)</t>
  </si>
  <si>
    <t>199 nonies à 199 decies D</t>
  </si>
  <si>
    <t>frais de comptabilité</t>
  </si>
  <si>
    <t>199 quater B</t>
  </si>
  <si>
    <t>199 quindecies</t>
  </si>
  <si>
    <t>salarié à domicile</t>
  </si>
  <si>
    <t>199 sexdecies</t>
  </si>
  <si>
    <t>199 quater F</t>
  </si>
  <si>
    <t>PME</t>
  </si>
  <si>
    <t>199 terdecies-0 A</t>
  </si>
  <si>
    <t>FCP innovation</t>
  </si>
  <si>
    <t>199 terdecies-0 A VI</t>
  </si>
  <si>
    <t>dépenses de grosses réparations, d'amélioration et de ravalement afférentes à la résidence principale du contribuable</t>
  </si>
  <si>
    <t>199 sexies D</t>
  </si>
  <si>
    <t>200 ter</t>
  </si>
  <si>
    <t>199 decies E, 199 decies F, 199 decies G</t>
  </si>
  <si>
    <t>200 quater</t>
  </si>
  <si>
    <t>prestation compensatoire</t>
  </si>
  <si>
    <t>199 octodecies</t>
  </si>
  <si>
    <t>Dispositions diverses</t>
  </si>
  <si>
    <t>décote</t>
  </si>
  <si>
    <t>197-4</t>
  </si>
  <si>
    <t>Je n'ai pas noté toutes les réductions spécifiques aux traitements et salaires (exonération salaires apprentis…), aux revenus fonciers ou au RCM</t>
  </si>
  <si>
    <t>Demi-part supplémentaire accordée aux parents isolés</t>
  </si>
  <si>
    <t>194-II</t>
  </si>
  <si>
    <t>dépenses d'entretien de l'habitation principale</t>
  </si>
  <si>
    <t>investissements productifs réalisés dans les DOM-TOM</t>
  </si>
  <si>
    <t>199 undecies B</t>
  </si>
  <si>
    <t>GPL</t>
  </si>
  <si>
    <t>200 quinquies</t>
  </si>
  <si>
    <t>investissement forestier</t>
  </si>
  <si>
    <t>199 decies H</t>
  </si>
  <si>
    <t>200 sexies</t>
  </si>
  <si>
    <t>nc</t>
  </si>
  <si>
    <t>FIP</t>
  </si>
  <si>
    <t>199 terdecies-0 A VI bis</t>
  </si>
  <si>
    <t>reprise de sociétés soumise à l'IS</t>
  </si>
  <si>
    <t>PERP</t>
  </si>
  <si>
    <t>199 undecies et 199 undecies A (à compter de 2002)</t>
  </si>
  <si>
    <t>investissements effectués dans les DOM-TOM par les personnes physiques
(Réduction d'impôt au titre des investissements locatifs et de la réhabilitation de logements situés dans les DOM-TOM)</t>
  </si>
  <si>
    <t>199 terdecies-0 B</t>
  </si>
  <si>
    <t>télédéclaration et paiement par prélèvement ou par voie électronique</t>
  </si>
  <si>
    <t>199 novodecies</t>
  </si>
  <si>
    <t>intérêts payés en 2004 et 2005 au titre de prêts à la consommation conclu entre le 1er mai
2004 et le 31 mai 2005</t>
  </si>
  <si>
    <t>199 vicies</t>
  </si>
  <si>
    <t>Crédit d'impôt sur certains revenus distribués de sociétés françaises ou étrangères</t>
  </si>
  <si>
    <t>200 septies</t>
  </si>
  <si>
    <t>Réduction d'impôt pour les tuteurs de chômeurs qui créent ou reprennent une entreprise</t>
  </si>
  <si>
    <t>200 octies</t>
  </si>
  <si>
    <t>Déductions retraite mutualiste combattant</t>
  </si>
  <si>
    <t>156-II-5°</t>
  </si>
  <si>
    <t>épargne codéveloppement</t>
  </si>
  <si>
    <t>163 quinvicies</t>
  </si>
  <si>
    <t>163 quatervicies</t>
  </si>
  <si>
    <t>dépenses d'acquisition de gros équipements dans l'habitation principale et à compter de 2001, d'équipements de production d'énergie utilisant une source d'énergie renouvelable afférents à l'habitation principale
(renommé Crédit d'impôt pour dépenses d'équipements de l'habitation principale en
faveur des économies d'énergie et du développement durable en 2007)</t>
  </si>
  <si>
    <t>Crédit d'impôt prime d'assurance contre les impayés de loyers</t>
  </si>
  <si>
    <t>200 nonies</t>
  </si>
  <si>
    <t>Crédit d'impôt en faveur des jeunes de moins de vingt-six ans s'orientant vers un emploi qui connaît des difficultés de recrutement</t>
  </si>
  <si>
    <t>200 decies</t>
  </si>
  <si>
    <t>Crédit d'impôt pour dépenses d'équipements de l'habitation principale en faveur de l'aide aux personnes</t>
  </si>
  <si>
    <t>200 quater A</t>
  </si>
  <si>
    <t>Crédit d'impôt en cas de déménagement pour reprise d'une activité salariée</t>
  </si>
  <si>
    <t>200 duodecies</t>
  </si>
  <si>
    <t>Crédit d'impôt à raison des intérêts des prêts souscrits entre le 1er septembre 2005 et le 31 décembre 2008 en vue du financement de leurs études par les personnes âgées de vingt-cinq ans au plus</t>
  </si>
  <si>
    <t>200 terdecies</t>
  </si>
  <si>
    <t>Réduction d'impôt sur le revenu à raison des intérêts perçus au titre du différé de paiement accordé à des exploitants agricoles</t>
  </si>
  <si>
    <t>199 vicies A</t>
  </si>
  <si>
    <t>Crédit d'impôt au titre des dépenses engagées par les exploitants agricoles pour assurer leur remplacement</t>
  </si>
  <si>
    <t>200 undecies</t>
  </si>
  <si>
    <t>défense des forêts contre les incendies</t>
  </si>
  <si>
    <t>200 decies A</t>
  </si>
  <si>
    <t>Réduction d'impôt pour frais de scolarité dans l'enseignement supérieur</t>
  </si>
  <si>
    <t>frais d'hébergement en établissement de long séjour
(renommé Réduction d’impôt au titre des frais de dépendance et d’hébergement pour les personnes dépendantes accueillies en établissement spécialisé)</t>
  </si>
  <si>
    <t>investissements locatifs dans les résidences de tourisme situées dans les zones de revitalisation rurale
(renommé Réduction d’impôt au titre des investissements dans le secteur du tourisme)</t>
  </si>
  <si>
    <t>Réduction d’impôt sur le revenu au titre des investissements dans les résidences hôtelières à vocation
sociale</t>
  </si>
  <si>
    <t>199 decies I</t>
  </si>
  <si>
    <t>199 unvicies</t>
  </si>
  <si>
    <t>FIP corse</t>
  </si>
  <si>
    <t>199 terdecies-0 A-VI ter</t>
  </si>
  <si>
    <t>Crédit d’impôt au titre de l’emploi d’un salarié à domicile pour les contribuables exerçant une activité
professionnelle ou demandeurs d’emploi depuis au moins trois mois</t>
  </si>
  <si>
    <t>199 sexdecies-1 à 4</t>
  </si>
  <si>
    <t>Crédit d’impôt sur le revenu au titre des intérêts d’emprunts supportés à raison de l’acquisition ou de
la construction de l’habitation principale</t>
  </si>
  <si>
    <t>200 quaterdecies</t>
  </si>
  <si>
    <t>Réduction d’impôt sur le revenu au titre des travaux de conservation ou de restauration d’objets
mobiliers classés monuments historiques</t>
  </si>
  <si>
    <t>199 duovicies-I</t>
  </si>
  <si>
    <t>frais de scolarité (secondaire)</t>
  </si>
  <si>
    <t>199 tervicies</t>
  </si>
  <si>
    <t>investissements locatifs réalisés dans le secteur de la
location meublée non professionnelle</t>
  </si>
  <si>
    <t>dépenses de restauration d’immeubles bâtis situés dans les secteurs sauvegardés ou les zones de protection du patrimoine architectural, urbain et paysager : Nouveau dispositif Malraux</t>
  </si>
  <si>
    <t>199 sexvicies</t>
  </si>
  <si>
    <t>l’investissement locatif du 1er janvier 2009 au 31 décembre 2012 dans les zones présentant un déséquilibre entre l’offre et la demande de logements (sous conditions de loyer) : Dispositif SCELLIER</t>
  </si>
  <si>
    <t>l’investissement locatif du 1er janvier 2009 au 31
décembre 2012 dans le secteur intermédiaire dans les zones présentant un déséquilibre entre l’offre et
la demande de logements accompagnée d’une déduction spécifique sur les revenus tirés de ces
logements (sous conditions de loyer plus strictes et conditions de ressources du locataire) : Dispositif
SCELLIER intermédiaire</t>
  </si>
  <si>
    <t>199 septvicies</t>
  </si>
  <si>
    <t>sommes épargnées entre le 1er janvier 2009 et le 31 décembre 2011 sur un compte épargne codéveloppement pour être investies dans certains pays en développement</t>
  </si>
  <si>
    <t>199 quinvicies</t>
  </si>
  <si>
    <t>Crédit d’impôt au titre des revenus de 2008 en faveur des contribuables imposables, avant imputation
des réductions et crédits d’impôt, dont le revenu imposable par part n’excède pas certaines limites</t>
  </si>
  <si>
    <t>199 undecies C</t>
  </si>
  <si>
    <t>199 quatervicies</t>
  </si>
  <si>
    <t>travaux de grosses réparations supportés par les nus-propriétaires dans le cas de
démembrements de propriété consécutifs à une succession ou une donation</t>
  </si>
  <si>
    <t>investissements dans le logement social et intermédiaire dans les DOM-TOM</t>
  </si>
  <si>
    <t>dépenses réalisées sur certains espaces naturels en vue du maintien et de la protection du patrimoine naturel</t>
  </si>
  <si>
    <t>199 octovicies</t>
  </si>
  <si>
    <t>investissements locatifs réalisés outre-mer jusqu’au 31 décembre 2013 : dispositif SCELLIER OUTRE-MER</t>
  </si>
  <si>
    <t>XI de l’article 199 septvicies</t>
  </si>
  <si>
    <t>investissements locatifs réalisés outre-mer dans le secteur intermédiaire jusqu’au 31 décembre 2017 : dispositif SCELLIER INTERMEDIAIRE OUTRE-MER</t>
  </si>
  <si>
    <t>Année d'imposition</t>
  </si>
  <si>
    <r>
      <rPr>
        <b/>
        <sz val="16"/>
        <color theme="1"/>
        <rFont val="Calibri"/>
        <family val="2"/>
        <scheme val="minor"/>
      </rPr>
      <t>Evaluation des dépenses fiscales selon le document Evaluation des voies et des moyens tome II</t>
    </r>
    <r>
      <rPr>
        <sz val="16"/>
        <color theme="1"/>
        <rFont val="Calibri"/>
        <family val="2"/>
        <scheme val="minor"/>
      </rPr>
      <t xml:space="preserve">
</t>
    </r>
    <r>
      <rPr>
        <i/>
        <sz val="16"/>
        <color theme="1"/>
        <rFont val="Calibri"/>
        <family val="2"/>
        <scheme val="minor"/>
      </rPr>
      <t>Les données pour 2006, 2011 et 2012 sont des estimations</t>
    </r>
  </si>
  <si>
    <t>référence CGI</t>
  </si>
  <si>
    <t>Types de dépenses fiscales</t>
  </si>
  <si>
    <t>(en milliards d'euros courants)</t>
  </si>
  <si>
    <t>reprise société par salariés</t>
  </si>
  <si>
    <t>Réduction d'impôt au titre de certaines primes d'assurances ( rente survie+ avie (fin avie en 2006))</t>
  </si>
  <si>
    <t>total déductions</t>
  </si>
  <si>
    <t>exonérations heures supplémentaires</t>
  </si>
  <si>
    <t>calcul de reduc_ds (simulateur) = charges deduc-perp+qfinvalidité+exo_heuresup</t>
  </si>
  <si>
    <t>Total réductions d'impôts (PPE et crédit d'impôt sur revenus distribués exclus (en rouge))</t>
  </si>
  <si>
    <t>suppression du seuil de cession d'imposition des pv</t>
  </si>
  <si>
    <t>150-0-A</t>
  </si>
  <si>
    <t xml:space="preserve">Total réductions d'impôts </t>
  </si>
  <si>
    <t xml:space="preserve">     </t>
  </si>
  <si>
    <t>Citer cette source:</t>
  </si>
  <si>
    <t>Contacts:</t>
  </si>
  <si>
    <t>Estimation des montants de réductions et crédits d'impôt sur le revenu</t>
  </si>
  <si>
    <t>Ce document présente les estimation des montants de réductions et crédits d'impôt sur le revenu de 1999 à 2012. Ces estimations proviennent des documents evaluations des voies et moyens tome 2  annexés au projet de loi de finances. L'année de référence correspond ici à l'année  de perception des recettes fiscales, c'est à dire une année après la perception des revenus. Les données relatives à l'année N sont présentés dans les projets de loi de finances de l'année N+2.</t>
  </si>
  <si>
    <t>Jonathan Goupille, jonathan.goupille@ipp.eu</t>
  </si>
  <si>
    <t>Antoine Bozio, antoine.bozio@ipp.eu</t>
  </si>
  <si>
    <t>I. Estimations des réductions d'impôt sur le revenu</t>
  </si>
  <si>
    <r>
      <rPr>
        <i/>
        <sz val="11"/>
        <color theme="1"/>
        <rFont val="Calibri"/>
        <family val="2"/>
        <scheme val="minor"/>
      </rPr>
      <t>Estimations des réductions d'impôts sur le revenu,</t>
    </r>
    <r>
      <rPr>
        <sz val="11"/>
        <color theme="1"/>
        <rFont val="Calibri"/>
        <family val="2"/>
        <scheme val="minor"/>
      </rPr>
      <t xml:space="preserve"> Institut des politiques publiques, Janvier 2012.</t>
    </r>
  </si>
  <si>
    <t>Total Réductions d'impôts  (PPE, crédit d'impôt sur les revenus distribués,  habitation principale et intérets exclus)</t>
  </si>
  <si>
    <t>Réductions d'impôt sur le revenu (estim_reduc)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</si>
</sst>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2" x14ac:knownFonts="1">
    <font>
      <sz val="11"/>
      <color theme="1"/>
      <name val="Calibri"/>
      <family val="2"/>
      <scheme val="minor"/>
    </font>
    <font>
      <i/>
      <sz val="11"/>
      <color theme="1"/>
      <name val="Calibri"/>
      <family val="2"/>
      <scheme val="minor"/>
    </font>
    <font>
      <b/>
      <sz val="11"/>
      <color theme="1"/>
      <name val="Calibri"/>
      <family val="2"/>
      <scheme val="minor"/>
    </font>
    <font>
      <sz val="11"/>
      <color theme="1"/>
      <name val="Times New Roman"/>
      <family val="1"/>
    </font>
    <font>
      <sz val="16"/>
      <color theme="1"/>
      <name val="Calibri"/>
      <family val="2"/>
      <scheme val="minor"/>
    </font>
    <font>
      <b/>
      <sz val="16"/>
      <color theme="1"/>
      <name val="Calibri"/>
      <family val="2"/>
      <scheme val="minor"/>
    </font>
    <font>
      <i/>
      <sz val="16"/>
      <color theme="1"/>
      <name val="Calibri"/>
      <family val="2"/>
      <scheme val="minor"/>
    </font>
    <font>
      <u/>
      <sz val="11"/>
      <color theme="1"/>
      <name val="Calibri"/>
      <family val="2"/>
      <scheme val="minor"/>
    </font>
    <font>
      <b/>
      <sz val="12"/>
      <color theme="8" tint="-0.249977111117893"/>
      <name val="Calibri"/>
      <family val="2"/>
      <scheme val="minor"/>
    </font>
    <font>
      <u/>
      <sz val="11"/>
      <color theme="10"/>
      <name val="Calibri"/>
      <family val="2"/>
    </font>
    <font>
      <u/>
      <sz val="11"/>
      <color theme="8" tint="-0.249977111117893"/>
      <name val="Calibri"/>
      <family val="2"/>
      <scheme val="minor"/>
    </font>
    <font>
      <sz val="11"/>
      <name val="Calibri"/>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00000"/>
        <bgColor indexed="64"/>
      </patternFill>
    </fill>
    <fill>
      <patternFill patternType="solid">
        <fgColor theme="6" tint="0.59999389629810485"/>
        <bgColor indexed="64"/>
      </patternFill>
    </fill>
  </fills>
  <borders count="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applyNumberFormat="0" applyFill="0" applyBorder="0" applyAlignment="0" applyProtection="0">
      <alignment vertical="top"/>
      <protection locked="0"/>
    </xf>
  </cellStyleXfs>
  <cellXfs count="103">
    <xf numFmtId="0" fontId="0" fillId="0" borderId="0" xfId="0"/>
    <xf numFmtId="0" fontId="0" fillId="0" borderId="0" xfId="0" applyAlignment="1">
      <alignment horizontal="left" vertical="center" wrapText="1"/>
    </xf>
    <xf numFmtId="0" fontId="0" fillId="0" borderId="0" xfId="0" applyAlignment="1">
      <alignment horizontal="left"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164" fontId="0" fillId="0" borderId="0" xfId="0" applyNumberFormat="1" applyBorder="1" applyAlignment="1">
      <alignment horizontal="center" vertical="center"/>
    </xf>
    <xf numFmtId="164" fontId="0" fillId="0" borderId="12" xfId="0" applyNumberFormat="1" applyBorder="1" applyAlignment="1">
      <alignment horizontal="center" vertical="center"/>
    </xf>
    <xf numFmtId="0" fontId="0" fillId="0" borderId="0" xfId="0" applyBorder="1" applyAlignment="1">
      <alignment horizontal="center" vertical="center"/>
    </xf>
    <xf numFmtId="0" fontId="0" fillId="2" borderId="0" xfId="0" applyFill="1" applyBorder="1" applyAlignment="1">
      <alignment horizontal="center" vertical="center"/>
    </xf>
    <xf numFmtId="0" fontId="0" fillId="2" borderId="12" xfId="0" applyFill="1" applyBorder="1" applyAlignment="1">
      <alignment horizontal="center" vertical="center"/>
    </xf>
    <xf numFmtId="164" fontId="0" fillId="2" borderId="0" xfId="0" applyNumberFormat="1" applyFill="1" applyBorder="1" applyAlignment="1">
      <alignment horizontal="center" vertical="center"/>
    </xf>
    <xf numFmtId="0" fontId="0" fillId="0" borderId="8" xfId="0" applyBorder="1" applyAlignment="1">
      <alignment horizontal="center" vertical="center"/>
    </xf>
    <xf numFmtId="164" fontId="0" fillId="0" borderId="2" xfId="0" applyNumberFormat="1" applyBorder="1" applyAlignment="1">
      <alignment horizontal="center" vertical="center"/>
    </xf>
    <xf numFmtId="164" fontId="0" fillId="0" borderId="5" xfId="0" applyNumberFormat="1" applyBorder="1" applyAlignment="1">
      <alignment horizontal="center" vertical="center"/>
    </xf>
    <xf numFmtId="164" fontId="0" fillId="0" borderId="6" xfId="0" applyNumberFormat="1" applyBorder="1" applyAlignment="1">
      <alignment horizontal="center" vertical="center"/>
    </xf>
    <xf numFmtId="164" fontId="0" fillId="0" borderId="8" xfId="0" applyNumberFormat="1" applyBorder="1" applyAlignment="1">
      <alignment horizontal="center" vertical="center"/>
    </xf>
    <xf numFmtId="164" fontId="0" fillId="0" borderId="9" xfId="0" applyNumberFormat="1" applyBorder="1" applyAlignment="1">
      <alignment horizontal="center" vertical="center"/>
    </xf>
    <xf numFmtId="0" fontId="0" fillId="0" borderId="12" xfId="0" applyBorder="1" applyAlignment="1">
      <alignment horizontal="center" vertical="center"/>
    </xf>
    <xf numFmtId="164" fontId="0" fillId="0" borderId="0" xfId="0" applyNumberFormat="1" applyFill="1" applyBorder="1" applyAlignment="1">
      <alignment horizontal="center" vertical="center"/>
    </xf>
    <xf numFmtId="0" fontId="0" fillId="0" borderId="0" xfId="0" applyFill="1" applyBorder="1" applyAlignment="1">
      <alignment horizontal="center" vertical="center"/>
    </xf>
    <xf numFmtId="164" fontId="0" fillId="0" borderId="12" xfId="0" applyNumberFormat="1" applyFill="1" applyBorder="1" applyAlignment="1">
      <alignment horizontal="center" vertical="center"/>
    </xf>
    <xf numFmtId="164" fontId="0" fillId="3" borderId="0" xfId="0" applyNumberFormat="1" applyFill="1" applyBorder="1" applyAlignment="1">
      <alignment horizontal="center" vertical="center"/>
    </xf>
    <xf numFmtId="0" fontId="0" fillId="0" borderId="9" xfId="0" applyBorder="1" applyAlignment="1">
      <alignment horizontal="center" vertical="center"/>
    </xf>
    <xf numFmtId="0" fontId="4" fillId="0" borderId="0" xfId="0" applyFont="1" applyBorder="1" applyAlignment="1">
      <alignment horizontal="center" vertical="center" wrapText="1"/>
    </xf>
    <xf numFmtId="0" fontId="2" fillId="0" borderId="14"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1" xfId="0" applyBorder="1" applyAlignment="1">
      <alignment horizontal="center" vertical="center"/>
    </xf>
    <xf numFmtId="0" fontId="0" fillId="0" borderId="13" xfId="0" applyFont="1" applyBorder="1" applyAlignment="1">
      <alignment horizontal="center" vertical="center"/>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5" xfId="0" applyBorder="1" applyAlignment="1">
      <alignment horizontal="center" vertical="center" wrapText="1"/>
    </xf>
    <xf numFmtId="0" fontId="0" fillId="0" borderId="12" xfId="0" applyFill="1" applyBorder="1" applyAlignment="1">
      <alignment horizontal="center" vertical="center"/>
    </xf>
    <xf numFmtId="0" fontId="0" fillId="4" borderId="13" xfId="0" applyFill="1" applyBorder="1" applyAlignment="1">
      <alignment horizontal="center" vertical="center"/>
    </xf>
    <xf numFmtId="164" fontId="0" fillId="4" borderId="0" xfId="0" applyNumberFormat="1" applyFill="1" applyBorder="1" applyAlignment="1">
      <alignment horizontal="center" vertical="center"/>
    </xf>
    <xf numFmtId="164" fontId="0" fillId="4" borderId="12" xfId="0" applyNumberFormat="1" applyFill="1" applyBorder="1" applyAlignment="1">
      <alignment horizontal="center" vertical="center"/>
    </xf>
    <xf numFmtId="0" fontId="0" fillId="4" borderId="0" xfId="0" applyFill="1" applyBorder="1" applyAlignment="1">
      <alignment horizontal="center" vertical="center"/>
    </xf>
    <xf numFmtId="0" fontId="0" fillId="4" borderId="12" xfId="0" applyFill="1" applyBorder="1" applyAlignment="1">
      <alignment horizontal="center" vertical="center"/>
    </xf>
    <xf numFmtId="9" fontId="0" fillId="0" borderId="0" xfId="0" applyNumberForma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4" fillId="0" borderId="5" xfId="0" applyFont="1" applyBorder="1" applyAlignment="1">
      <alignment horizontal="left" vertical="center" wrapText="1"/>
    </xf>
    <xf numFmtId="0" fontId="4" fillId="0" borderId="0" xfId="0" applyFont="1" applyBorder="1" applyAlignment="1">
      <alignment horizontal="left" vertical="center" wrapText="1"/>
    </xf>
    <xf numFmtId="0" fontId="8" fillId="0" borderId="0" xfId="0" applyFont="1"/>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0"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9" fillId="0" borderId="0" xfId="1" applyAlignment="1" applyProtection="1"/>
    <xf numFmtId="0" fontId="10" fillId="2" borderId="18" xfId="0" applyFont="1" applyFill="1" applyBorder="1"/>
    <xf numFmtId="0" fontId="0" fillId="2" borderId="19" xfId="0" applyFill="1" applyBorder="1"/>
    <xf numFmtId="0" fontId="0" fillId="2" borderId="20" xfId="0" applyFill="1" applyBorder="1"/>
    <xf numFmtId="0" fontId="2" fillId="0" borderId="0" xfId="0" applyFont="1"/>
    <xf numFmtId="0" fontId="0" fillId="2" borderId="21" xfId="0" applyFill="1" applyBorder="1"/>
    <xf numFmtId="0" fontId="0" fillId="2" borderId="0" xfId="0" applyFill="1" applyBorder="1"/>
    <xf numFmtId="0" fontId="0" fillId="2" borderId="22" xfId="0" applyFill="1" applyBorder="1"/>
    <xf numFmtId="0" fontId="10" fillId="2" borderId="21" xfId="0" applyFont="1" applyFill="1" applyBorder="1"/>
    <xf numFmtId="0" fontId="11" fillId="0" borderId="0" xfId="0" applyFont="1"/>
    <xf numFmtId="0" fontId="0" fillId="2" borderId="23" xfId="0" applyFill="1" applyBorder="1"/>
    <xf numFmtId="0" fontId="0" fillId="2" borderId="24" xfId="0" applyFill="1" applyBorder="1"/>
    <xf numFmtId="0" fontId="0" fillId="2" borderId="25" xfId="0" applyFill="1" applyBorder="1"/>
    <xf numFmtId="0" fontId="0" fillId="0" borderId="0" xfId="0" applyFill="1" applyBorder="1"/>
    <xf numFmtId="0" fontId="0" fillId="2" borderId="24" xfId="0" applyFont="1" applyFill="1" applyBorder="1"/>
    <xf numFmtId="164" fontId="0" fillId="0" borderId="3" xfId="0" applyNumberFormat="1" applyBorder="1" applyAlignment="1">
      <alignment horizontal="center" vertical="center"/>
    </xf>
    <xf numFmtId="0" fontId="0" fillId="0" borderId="1" xfId="0" applyBorder="1" applyAlignment="1">
      <alignment horizontal="center" vertical="center" wrapText="1"/>
    </xf>
    <xf numFmtId="0" fontId="0" fillId="2" borderId="2" xfId="0" applyFill="1" applyBorder="1"/>
    <xf numFmtId="164" fontId="0" fillId="5" borderId="16" xfId="0" applyNumberFormat="1" applyFill="1" applyBorder="1" applyAlignment="1">
      <alignment horizontal="center" vertical="center"/>
    </xf>
    <xf numFmtId="164" fontId="0" fillId="5" borderId="17" xfId="0" applyNumberFormat="1" applyFill="1" applyBorder="1" applyAlignment="1">
      <alignment horizontal="center" vertical="center"/>
    </xf>
    <xf numFmtId="164" fontId="0" fillId="5" borderId="0" xfId="0" applyNumberFormat="1" applyFill="1" applyBorder="1" applyAlignment="1">
      <alignment horizontal="center" vertical="center"/>
    </xf>
    <xf numFmtId="0" fontId="2" fillId="5" borderId="1" xfId="0" applyFont="1" applyFill="1" applyBorder="1" applyAlignment="1">
      <alignment horizontal="center" vertical="center" wrapText="1"/>
    </xf>
    <xf numFmtId="164" fontId="0" fillId="5" borderId="2" xfId="0" applyNumberFormat="1" applyFill="1" applyBorder="1" applyAlignment="1">
      <alignment horizontal="center" vertical="center"/>
    </xf>
    <xf numFmtId="164" fontId="0" fillId="5" borderId="3" xfId="0" applyNumberFormat="1" applyFill="1" applyBorder="1" applyAlignment="1">
      <alignment horizontal="center" vertical="center"/>
    </xf>
    <xf numFmtId="164" fontId="0" fillId="5" borderId="24" xfId="0" applyNumberFormat="1" applyFill="1" applyBorder="1" applyAlignment="1">
      <alignment horizontal="center" vertical="center"/>
    </xf>
    <xf numFmtId="164" fontId="0" fillId="5" borderId="25" xfId="0" applyNumberFormat="1" applyFill="1" applyBorder="1" applyAlignment="1">
      <alignment horizontal="center" vertical="center"/>
    </xf>
    <xf numFmtId="0" fontId="0" fillId="0" borderId="14" xfId="0" applyBorder="1" applyAlignment="1">
      <alignment horizontal="center" vertical="center" wrapText="1"/>
    </xf>
    <xf numFmtId="164" fontId="0" fillId="2" borderId="2" xfId="0" applyNumberFormat="1" applyFill="1" applyBorder="1" applyAlignment="1">
      <alignment horizontal="center" vertical="center"/>
    </xf>
    <xf numFmtId="0" fontId="0" fillId="5" borderId="14" xfId="0" applyFill="1" applyBorder="1" applyAlignment="1">
      <alignment horizontal="center" vertical="center"/>
    </xf>
    <xf numFmtId="0" fontId="2" fillId="0" borderId="1" xfId="0" applyFont="1" applyBorder="1" applyAlignment="1">
      <alignment horizontal="left" wrapText="1"/>
    </xf>
    <xf numFmtId="0" fontId="1" fillId="0" borderId="10" xfId="0" applyFont="1" applyBorder="1" applyAlignment="1">
      <alignment horizontal="left" vertical="center" wrapText="1"/>
    </xf>
    <xf numFmtId="0" fontId="2" fillId="0" borderId="1" xfId="0" applyFont="1" applyBorder="1" applyAlignment="1">
      <alignment horizontal="left" vertical="center" wrapText="1"/>
    </xf>
    <xf numFmtId="0" fontId="0" fillId="0" borderId="4" xfId="0" applyFont="1" applyBorder="1" applyAlignment="1">
      <alignment horizontal="left" vertical="center" wrapText="1"/>
    </xf>
    <xf numFmtId="0" fontId="0" fillId="0" borderId="10" xfId="0" applyBorder="1" applyAlignment="1">
      <alignment horizontal="left" vertical="center" wrapText="1"/>
    </xf>
    <xf numFmtId="0" fontId="3" fillId="0" borderId="10" xfId="0" applyFont="1" applyBorder="1" applyAlignment="1">
      <alignment horizontal="left" vertical="center" wrapText="1"/>
    </xf>
    <xf numFmtId="0" fontId="0" fillId="0" borderId="7" xfId="0" applyBorder="1" applyAlignment="1">
      <alignment horizontal="left" vertical="center" wrapText="1"/>
    </xf>
    <xf numFmtId="0" fontId="7" fillId="5" borderId="7" xfId="0" applyFont="1" applyFill="1" applyBorder="1" applyAlignment="1">
      <alignment horizontal="left" vertical="center" wrapText="1"/>
    </xf>
    <xf numFmtId="0" fontId="0" fillId="0" borderId="4" xfId="0" applyBorder="1" applyAlignment="1">
      <alignment horizontal="left" vertical="center" wrapText="1"/>
    </xf>
    <xf numFmtId="0" fontId="0" fillId="0" borderId="1" xfId="0" applyBorder="1" applyAlignment="1">
      <alignment horizontal="left" vertical="center" wrapText="1"/>
    </xf>
    <xf numFmtId="0" fontId="2" fillId="5" borderId="7" xfId="0" applyFont="1" applyFill="1" applyBorder="1" applyAlignment="1">
      <alignment horizontal="left" vertical="center" wrapText="1"/>
    </xf>
    <xf numFmtId="0" fontId="0" fillId="4" borderId="10" xfId="0" applyFill="1" applyBorder="1" applyAlignment="1">
      <alignment horizontal="left" vertical="center" wrapText="1"/>
    </xf>
    <xf numFmtId="0" fontId="7" fillId="5" borderId="10" xfId="0" applyFont="1" applyFill="1" applyBorder="1" applyAlignment="1">
      <alignment horizontal="left" vertical="center" wrapText="1"/>
    </xf>
    <xf numFmtId="164" fontId="0" fillId="2" borderId="8" xfId="0" applyNumberFormat="1" applyFill="1" applyBorder="1" applyAlignment="1">
      <alignment horizontal="center" vertical="center"/>
    </xf>
    <xf numFmtId="164" fontId="0" fillId="0" borderId="5" xfId="0" applyNumberFormat="1" applyFill="1" applyBorder="1" applyAlignment="1">
      <alignment horizontal="center" vertical="center"/>
    </xf>
    <xf numFmtId="0" fontId="0" fillId="5" borderId="15" xfId="0" applyFill="1" applyBorder="1" applyAlignment="1">
      <alignment horizontal="center" vertical="center"/>
    </xf>
    <xf numFmtId="0" fontId="0" fillId="5" borderId="15" xfId="0" applyFill="1" applyBorder="1" applyAlignment="1">
      <alignment horizontal="center" vertical="center" wrapText="1"/>
    </xf>
    <xf numFmtId="0" fontId="0" fillId="0" borderId="14" xfId="0" applyFill="1" applyBorder="1" applyAlignment="1">
      <alignment horizontal="center" vertical="center"/>
    </xf>
    <xf numFmtId="0" fontId="0" fillId="5" borderId="14" xfId="0" applyFill="1" applyBorder="1" applyAlignment="1">
      <alignment vertical="center"/>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14</xdr:col>
      <xdr:colOff>142875</xdr:colOff>
      <xdr:row>1</xdr:row>
      <xdr:rowOff>66675</xdr:rowOff>
    </xdr:from>
    <xdr:to>
      <xdr:col>17</xdr:col>
      <xdr:colOff>717968</xdr:colOff>
      <xdr:row>7</xdr:row>
      <xdr:rowOff>67370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8300" y="257175"/>
          <a:ext cx="2956343" cy="115322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52"/>
  <sheetViews>
    <sheetView tabSelected="1" workbookViewId="0">
      <selection activeCell="I21" sqref="I21"/>
    </sheetView>
  </sheetViews>
  <sheetFormatPr baseColWidth="10" defaultRowHeight="15" x14ac:dyDescent="0.25"/>
  <cols>
    <col min="1" max="1" width="4.140625" customWidth="1"/>
    <col min="2" max="2" width="2.85546875" customWidth="1"/>
    <col min="3" max="3" width="3.28515625" customWidth="1"/>
    <col min="9" max="9" width="12.140625" customWidth="1"/>
    <col min="16" max="16" width="12.85546875" customWidth="1"/>
  </cols>
  <sheetData>
    <row r="2" spans="1:17" ht="15.75" x14ac:dyDescent="0.25">
      <c r="B2" s="45" t="s">
        <v>166</v>
      </c>
    </row>
    <row r="3" spans="1:17" x14ac:dyDescent="0.25">
      <c r="A3" t="s">
        <v>163</v>
      </c>
    </row>
    <row r="4" spans="1:17" x14ac:dyDescent="0.25">
      <c r="B4" s="46" t="s">
        <v>167</v>
      </c>
      <c r="C4" s="47"/>
      <c r="D4" s="47"/>
      <c r="E4" s="47"/>
      <c r="F4" s="47"/>
      <c r="G4" s="47"/>
      <c r="H4" s="47"/>
      <c r="I4" s="47"/>
      <c r="J4" s="47"/>
      <c r="K4" s="47"/>
      <c r="L4" s="48"/>
    </row>
    <row r="5" spans="1:17" x14ac:dyDescent="0.25">
      <c r="B5" s="49"/>
      <c r="C5" s="50"/>
      <c r="D5" s="50"/>
      <c r="E5" s="50"/>
      <c r="F5" s="50"/>
      <c r="G5" s="50"/>
      <c r="H5" s="50"/>
      <c r="I5" s="50"/>
      <c r="J5" s="50"/>
      <c r="K5" s="50"/>
      <c r="L5" s="51"/>
    </row>
    <row r="6" spans="1:17" x14ac:dyDescent="0.25">
      <c r="B6" s="49"/>
      <c r="C6" s="50"/>
      <c r="D6" s="50"/>
      <c r="E6" s="50"/>
      <c r="F6" s="50"/>
      <c r="G6" s="50"/>
      <c r="H6" s="50"/>
      <c r="I6" s="50"/>
      <c r="J6" s="50"/>
      <c r="K6" s="50"/>
      <c r="L6" s="51"/>
    </row>
    <row r="7" spans="1:17" x14ac:dyDescent="0.25">
      <c r="B7" s="49"/>
      <c r="C7" s="50"/>
      <c r="D7" s="50"/>
      <c r="E7" s="50"/>
      <c r="F7" s="50"/>
      <c r="G7" s="50"/>
      <c r="H7" s="50"/>
      <c r="I7" s="50"/>
      <c r="J7" s="50"/>
      <c r="K7" s="50"/>
      <c r="L7" s="51"/>
    </row>
    <row r="8" spans="1:17" x14ac:dyDescent="0.25">
      <c r="B8" s="52"/>
      <c r="C8" s="53"/>
      <c r="D8" s="53"/>
      <c r="E8" s="53"/>
      <c r="F8" s="53"/>
      <c r="G8" s="53"/>
      <c r="H8" s="53"/>
      <c r="I8" s="53"/>
      <c r="J8" s="53"/>
      <c r="K8" s="53"/>
      <c r="L8" s="54"/>
    </row>
    <row r="10" spans="1:17" x14ac:dyDescent="0.25">
      <c r="D10" s="55"/>
      <c r="J10" s="56" t="s">
        <v>164</v>
      </c>
      <c r="K10" s="57"/>
      <c r="L10" s="57"/>
      <c r="M10" s="57"/>
      <c r="N10" s="57"/>
      <c r="O10" s="57"/>
      <c r="P10" s="57"/>
      <c r="Q10" s="58"/>
    </row>
    <row r="11" spans="1:17" x14ac:dyDescent="0.25">
      <c r="B11" s="59" t="s">
        <v>170</v>
      </c>
      <c r="C11" s="55"/>
      <c r="J11" s="60" t="s">
        <v>171</v>
      </c>
      <c r="K11" s="61"/>
      <c r="L11" s="61"/>
      <c r="M11" s="61"/>
      <c r="N11" s="61"/>
      <c r="O11" s="61"/>
      <c r="P11" s="61"/>
      <c r="Q11" s="62"/>
    </row>
    <row r="12" spans="1:17" x14ac:dyDescent="0.25">
      <c r="D12" s="55">
        <v>1</v>
      </c>
      <c r="E12" t="s">
        <v>173</v>
      </c>
      <c r="J12" s="60"/>
      <c r="K12" s="61"/>
      <c r="L12" s="61"/>
      <c r="M12" s="61"/>
      <c r="N12" s="61"/>
      <c r="O12" s="61"/>
      <c r="P12" s="61"/>
      <c r="Q12" s="62"/>
    </row>
    <row r="13" spans="1:17" x14ac:dyDescent="0.25">
      <c r="D13" s="55"/>
      <c r="J13" s="63" t="s">
        <v>165</v>
      </c>
      <c r="K13" s="61"/>
      <c r="L13" s="61"/>
      <c r="M13" s="61"/>
      <c r="N13" s="61"/>
      <c r="O13" s="61"/>
      <c r="P13" s="61"/>
      <c r="Q13" s="62"/>
    </row>
    <row r="14" spans="1:17" x14ac:dyDescent="0.25">
      <c r="D14" s="55"/>
      <c r="F14" s="64"/>
      <c r="J14" s="60" t="s">
        <v>169</v>
      </c>
      <c r="K14" s="61"/>
      <c r="L14" s="61"/>
      <c r="M14" s="61"/>
      <c r="N14" s="61"/>
      <c r="O14" s="61"/>
      <c r="P14" s="61"/>
      <c r="Q14" s="62"/>
    </row>
    <row r="15" spans="1:17" x14ac:dyDescent="0.25">
      <c r="D15" s="55"/>
      <c r="E15" s="64"/>
      <c r="F15" s="64"/>
      <c r="J15" s="65" t="s">
        <v>168</v>
      </c>
      <c r="K15" s="69"/>
      <c r="L15" s="69"/>
      <c r="M15" s="66"/>
      <c r="N15" s="66"/>
      <c r="O15" s="66"/>
      <c r="P15" s="66"/>
      <c r="Q15" s="67"/>
    </row>
    <row r="16" spans="1:17" x14ac:dyDescent="0.25">
      <c r="D16" s="55"/>
      <c r="E16" s="64"/>
      <c r="F16" s="64"/>
      <c r="K16" s="68"/>
      <c r="L16" s="68"/>
      <c r="M16" s="68"/>
      <c r="N16" s="68"/>
      <c r="O16" s="68"/>
      <c r="P16" s="68"/>
    </row>
    <row r="17" spans="2:12" x14ac:dyDescent="0.25">
      <c r="C17" s="64"/>
      <c r="D17" s="55"/>
      <c r="E17" s="64"/>
      <c r="F17" s="64"/>
    </row>
    <row r="18" spans="2:12" x14ac:dyDescent="0.25">
      <c r="C18" s="64"/>
      <c r="D18" s="55"/>
      <c r="E18" s="64"/>
      <c r="J18" s="68"/>
      <c r="K18" s="68"/>
      <c r="L18" s="68"/>
    </row>
    <row r="19" spans="2:12" x14ac:dyDescent="0.25">
      <c r="B19" s="59"/>
      <c r="D19" s="55"/>
      <c r="J19" s="68"/>
      <c r="K19" s="68"/>
      <c r="L19" s="68"/>
    </row>
    <row r="20" spans="2:12" x14ac:dyDescent="0.25">
      <c r="D20" s="55"/>
    </row>
    <row r="21" spans="2:12" x14ac:dyDescent="0.25">
      <c r="D21" s="55"/>
    </row>
    <row r="22" spans="2:12" x14ac:dyDescent="0.25">
      <c r="D22" s="55"/>
    </row>
    <row r="23" spans="2:12" x14ac:dyDescent="0.25">
      <c r="D23" s="55"/>
    </row>
    <row r="24" spans="2:12" x14ac:dyDescent="0.25">
      <c r="B24" s="59"/>
      <c r="D24" s="55"/>
    </row>
    <row r="25" spans="2:12" x14ac:dyDescent="0.25">
      <c r="C25" s="55"/>
    </row>
    <row r="27" spans="2:12" x14ac:dyDescent="0.25">
      <c r="D27" s="55"/>
    </row>
    <row r="28" spans="2:12" x14ac:dyDescent="0.25">
      <c r="B28" s="59"/>
      <c r="D28" s="55"/>
    </row>
    <row r="29" spans="2:12" x14ac:dyDescent="0.25">
      <c r="C29" s="55"/>
    </row>
    <row r="30" spans="2:12" x14ac:dyDescent="0.25">
      <c r="D30" s="55"/>
    </row>
    <row r="31" spans="2:12" x14ac:dyDescent="0.25">
      <c r="D31" s="55"/>
    </row>
    <row r="32" spans="2:12" x14ac:dyDescent="0.25">
      <c r="D32" s="55"/>
    </row>
    <row r="33" spans="2:4" x14ac:dyDescent="0.25">
      <c r="D33" s="55"/>
    </row>
    <row r="34" spans="2:4" x14ac:dyDescent="0.25">
      <c r="B34" s="59"/>
      <c r="D34" s="55"/>
    </row>
    <row r="35" spans="2:4" x14ac:dyDescent="0.25">
      <c r="C35" s="55"/>
      <c r="D35" s="55"/>
    </row>
    <row r="36" spans="2:4" x14ac:dyDescent="0.25">
      <c r="D36" s="55"/>
    </row>
    <row r="37" spans="2:4" x14ac:dyDescent="0.25">
      <c r="D37" s="55"/>
    </row>
    <row r="38" spans="2:4" x14ac:dyDescent="0.25">
      <c r="D38" s="55"/>
    </row>
    <row r="39" spans="2:4" x14ac:dyDescent="0.25">
      <c r="D39" s="55"/>
    </row>
    <row r="40" spans="2:4" x14ac:dyDescent="0.25">
      <c r="D40" s="55"/>
    </row>
    <row r="41" spans="2:4" x14ac:dyDescent="0.25">
      <c r="D41" s="55"/>
    </row>
    <row r="42" spans="2:4" x14ac:dyDescent="0.25">
      <c r="D42" s="55"/>
    </row>
    <row r="43" spans="2:4" x14ac:dyDescent="0.25">
      <c r="B43" s="59"/>
      <c r="D43" s="55"/>
    </row>
    <row r="44" spans="2:4" x14ac:dyDescent="0.25">
      <c r="C44" s="55"/>
    </row>
    <row r="45" spans="2:4" x14ac:dyDescent="0.25">
      <c r="D45" s="55"/>
    </row>
    <row r="46" spans="2:4" x14ac:dyDescent="0.25">
      <c r="D46" s="55"/>
    </row>
    <row r="47" spans="2:4" x14ac:dyDescent="0.25">
      <c r="D47" s="55"/>
    </row>
    <row r="48" spans="2:4" x14ac:dyDescent="0.25">
      <c r="D48" s="55"/>
    </row>
    <row r="49" spans="2:4" x14ac:dyDescent="0.25">
      <c r="D49" s="55"/>
    </row>
    <row r="50" spans="2:4" x14ac:dyDescent="0.25">
      <c r="D50" s="55"/>
    </row>
    <row r="51" spans="2:4" x14ac:dyDescent="0.25">
      <c r="D51" s="55"/>
    </row>
    <row r="52" spans="2:4" x14ac:dyDescent="0.25">
      <c r="B52" s="59"/>
      <c r="D52" s="55"/>
    </row>
  </sheetData>
  <mergeCells count="1">
    <mergeCell ref="B4:L8"/>
  </mergeCells>
  <hyperlinks>
    <hyperlink ref="D12" location="estim_reduc!A1" display="estim_reduc!A1"/>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
  <sheetViews>
    <sheetView workbookViewId="0">
      <pane xSplit="1" ySplit="8" topLeftCell="B9" activePane="bottomRight" state="frozen"/>
      <selection pane="topRight" activeCell="B1" sqref="B1"/>
      <selection pane="bottomLeft" activeCell="A2" sqref="A2"/>
      <selection pane="bottomRight" sqref="A1:P3"/>
    </sheetView>
  </sheetViews>
  <sheetFormatPr baseColWidth="10" defaultRowHeight="30" customHeight="1" x14ac:dyDescent="0.25"/>
  <cols>
    <col min="1" max="1" width="97.5703125" style="2" customWidth="1"/>
    <col min="2" max="2" width="34" customWidth="1"/>
  </cols>
  <sheetData>
    <row r="1" spans="1:16" ht="30" customHeight="1" x14ac:dyDescent="0.25">
      <c r="A1" s="43" t="s">
        <v>150</v>
      </c>
      <c r="B1" s="43"/>
      <c r="C1" s="43"/>
      <c r="D1" s="43"/>
      <c r="E1" s="43"/>
      <c r="F1" s="43"/>
      <c r="G1" s="43"/>
      <c r="H1" s="43"/>
      <c r="I1" s="43"/>
      <c r="J1" s="43"/>
      <c r="K1" s="43"/>
      <c r="L1" s="43"/>
      <c r="M1" s="43"/>
      <c r="N1" s="43"/>
      <c r="O1" s="43"/>
      <c r="P1" s="43"/>
    </row>
    <row r="2" spans="1:16" ht="30" customHeight="1" x14ac:dyDescent="0.25">
      <c r="A2" s="44"/>
      <c r="B2" s="44"/>
      <c r="C2" s="44"/>
      <c r="D2" s="44"/>
      <c r="E2" s="44"/>
      <c r="F2" s="44"/>
      <c r="G2" s="44"/>
      <c r="H2" s="44"/>
      <c r="I2" s="44"/>
      <c r="J2" s="44"/>
      <c r="K2" s="44"/>
      <c r="L2" s="44"/>
      <c r="M2" s="44"/>
      <c r="N2" s="44"/>
      <c r="O2" s="44"/>
      <c r="P2" s="44"/>
    </row>
    <row r="3" spans="1:16" ht="30" customHeight="1" x14ac:dyDescent="0.25">
      <c r="A3" s="44"/>
      <c r="B3" s="44"/>
      <c r="C3" s="44"/>
      <c r="D3" s="44"/>
      <c r="E3" s="44"/>
      <c r="F3" s="44"/>
      <c r="G3" s="44"/>
      <c r="H3" s="44"/>
      <c r="I3" s="44"/>
      <c r="J3" s="44"/>
      <c r="K3" s="44"/>
      <c r="L3" s="44"/>
      <c r="M3" s="44"/>
      <c r="N3" s="44"/>
      <c r="O3" s="44"/>
      <c r="P3" s="44"/>
    </row>
    <row r="4" spans="1:16" ht="30" customHeight="1" x14ac:dyDescent="0.25">
      <c r="A4" s="25"/>
      <c r="B4" s="25"/>
      <c r="C4" s="25"/>
      <c r="D4" s="25"/>
      <c r="E4" s="25"/>
      <c r="F4" s="25"/>
      <c r="G4" s="25"/>
      <c r="H4" s="25"/>
      <c r="I4" s="25"/>
      <c r="J4" s="25"/>
      <c r="K4" s="25"/>
      <c r="L4" s="25"/>
      <c r="M4" s="25"/>
      <c r="N4" s="25"/>
      <c r="O4" s="25"/>
      <c r="P4" s="25"/>
    </row>
    <row r="5" spans="1:16" ht="30" customHeight="1" x14ac:dyDescent="0.25">
      <c r="A5" s="25"/>
      <c r="B5" s="25"/>
      <c r="C5" s="25"/>
      <c r="D5" s="25"/>
      <c r="E5" s="25"/>
      <c r="F5" s="25"/>
      <c r="G5" s="25"/>
      <c r="H5" s="25"/>
      <c r="I5" s="25"/>
      <c r="J5" s="25"/>
      <c r="K5" s="25"/>
      <c r="L5" s="25"/>
      <c r="M5" s="25"/>
      <c r="N5" s="25"/>
      <c r="O5" s="25"/>
      <c r="P5" s="25"/>
    </row>
    <row r="6" spans="1:16" ht="30" customHeight="1" thickBot="1" x14ac:dyDescent="0.3"/>
    <row r="7" spans="1:16" ht="30" customHeight="1" thickBot="1" x14ac:dyDescent="0.3">
      <c r="A7" s="84" t="s">
        <v>152</v>
      </c>
      <c r="B7" s="26" t="s">
        <v>151</v>
      </c>
      <c r="C7" s="41" t="s">
        <v>149</v>
      </c>
      <c r="D7" s="41"/>
      <c r="E7" s="41"/>
      <c r="F7" s="41"/>
      <c r="G7" s="41"/>
      <c r="H7" s="41"/>
      <c r="I7" s="41"/>
      <c r="J7" s="41"/>
      <c r="K7" s="41"/>
      <c r="L7" s="41"/>
      <c r="M7" s="41"/>
      <c r="N7" s="41"/>
      <c r="O7" s="41"/>
      <c r="P7" s="42"/>
    </row>
    <row r="8" spans="1:16" ht="30" customHeight="1" thickBot="1" x14ac:dyDescent="0.3">
      <c r="A8" s="85" t="s">
        <v>153</v>
      </c>
      <c r="B8" s="27" t="s">
        <v>26</v>
      </c>
      <c r="C8" s="9">
        <v>1999</v>
      </c>
      <c r="D8" s="9">
        <v>2000</v>
      </c>
      <c r="E8" s="9">
        <v>2001</v>
      </c>
      <c r="F8" s="9">
        <v>2002</v>
      </c>
      <c r="G8" s="9">
        <v>2003</v>
      </c>
      <c r="H8" s="9">
        <v>2004</v>
      </c>
      <c r="I8" s="9">
        <v>2005</v>
      </c>
      <c r="J8" s="9">
        <v>2006</v>
      </c>
      <c r="K8" s="9">
        <v>2007</v>
      </c>
      <c r="L8" s="9">
        <v>2008</v>
      </c>
      <c r="M8" s="9">
        <v>2009</v>
      </c>
      <c r="N8" s="9">
        <v>2010</v>
      </c>
      <c r="O8" s="9">
        <v>2011</v>
      </c>
      <c r="P8" s="19">
        <v>2012</v>
      </c>
    </row>
    <row r="9" spans="1:16" ht="30" customHeight="1" thickBot="1" x14ac:dyDescent="0.3">
      <c r="A9" s="86" t="s">
        <v>10</v>
      </c>
      <c r="B9" s="28"/>
      <c r="C9" s="3"/>
      <c r="D9" s="3"/>
      <c r="E9" s="3"/>
      <c r="F9" s="3"/>
      <c r="G9" s="3"/>
      <c r="H9" s="3"/>
      <c r="I9" s="3"/>
      <c r="J9" s="3"/>
      <c r="K9" s="3"/>
      <c r="L9" s="3"/>
      <c r="M9" s="3"/>
      <c r="N9" s="3"/>
      <c r="O9" s="3"/>
      <c r="P9" s="4"/>
    </row>
    <row r="10" spans="1:16" ht="30" customHeight="1" x14ac:dyDescent="0.25">
      <c r="A10" s="87" t="s">
        <v>93</v>
      </c>
      <c r="B10" s="29" t="s">
        <v>94</v>
      </c>
      <c r="C10" s="5" t="s">
        <v>77</v>
      </c>
      <c r="D10" s="5" t="s">
        <v>77</v>
      </c>
      <c r="E10" s="5" t="s">
        <v>77</v>
      </c>
      <c r="F10" s="5" t="s">
        <v>77</v>
      </c>
      <c r="G10" s="5" t="s">
        <v>77</v>
      </c>
      <c r="H10" s="5">
        <v>0.15</v>
      </c>
      <c r="I10" s="5">
        <v>0.1</v>
      </c>
      <c r="J10" s="5">
        <v>0.08</v>
      </c>
      <c r="K10" s="5">
        <v>0.06</v>
      </c>
      <c r="L10" s="5">
        <v>0.04</v>
      </c>
      <c r="M10" s="5">
        <v>3.5000000000000003E-2</v>
      </c>
      <c r="N10" s="5">
        <v>3.7999999999999999E-2</v>
      </c>
      <c r="O10" s="5">
        <v>3.6999999999999998E-2</v>
      </c>
      <c r="P10" s="6">
        <v>3.6999999999999998E-2</v>
      </c>
    </row>
    <row r="11" spans="1:16" ht="30" customHeight="1" x14ac:dyDescent="0.25">
      <c r="A11" s="88" t="s">
        <v>1</v>
      </c>
      <c r="B11" s="30" t="s">
        <v>27</v>
      </c>
      <c r="C11" s="7">
        <v>7.6224508618705196E-3</v>
      </c>
      <c r="D11" s="7">
        <v>7.6E-3</v>
      </c>
      <c r="E11" s="7">
        <v>7.6E-3</v>
      </c>
      <c r="F11" s="7">
        <v>0.01</v>
      </c>
      <c r="G11" s="7">
        <v>0.01</v>
      </c>
      <c r="H11" s="7">
        <v>0.01</v>
      </c>
      <c r="I11" s="7">
        <v>0.01</v>
      </c>
      <c r="J11" s="7">
        <v>0.01</v>
      </c>
      <c r="K11" s="7">
        <v>0.04</v>
      </c>
      <c r="L11" s="7">
        <v>0.05</v>
      </c>
      <c r="M11" s="7">
        <v>0.03</v>
      </c>
      <c r="N11" s="7">
        <v>3.5000000000000003E-2</v>
      </c>
      <c r="O11" s="7">
        <v>3.5000000000000003E-2</v>
      </c>
      <c r="P11" s="8">
        <v>3.5000000000000003E-2</v>
      </c>
    </row>
    <row r="12" spans="1:16" ht="30" customHeight="1" x14ac:dyDescent="0.25">
      <c r="A12" s="89" t="s">
        <v>2</v>
      </c>
      <c r="B12" s="27" t="s">
        <v>28</v>
      </c>
      <c r="C12" s="20">
        <v>4.5734705171223116E-3</v>
      </c>
      <c r="D12" s="7">
        <v>4.5999999999999999E-3</v>
      </c>
      <c r="E12" s="7">
        <v>2.5999999999999999E-3</v>
      </c>
      <c r="F12" s="7">
        <v>3.0000000000000001E-3</v>
      </c>
      <c r="G12" s="7">
        <v>2E-3</v>
      </c>
      <c r="H12" s="7">
        <v>0.01</v>
      </c>
      <c r="I12" s="7">
        <v>2E-3</v>
      </c>
      <c r="J12" s="7">
        <v>2E-3</v>
      </c>
      <c r="K12" s="7">
        <v>1E-3</v>
      </c>
      <c r="L12" s="7">
        <v>1E-3</v>
      </c>
      <c r="M12" s="7">
        <v>1E-3</v>
      </c>
      <c r="N12" s="7">
        <v>1E-3</v>
      </c>
      <c r="O12" s="7">
        <v>1E-3</v>
      </c>
      <c r="P12" s="8">
        <v>1E-3</v>
      </c>
    </row>
    <row r="13" spans="1:16" ht="30" customHeight="1" x14ac:dyDescent="0.25">
      <c r="A13" s="88" t="s">
        <v>3</v>
      </c>
      <c r="B13" s="27" t="s">
        <v>29</v>
      </c>
      <c r="C13" s="20">
        <v>1.8293882068489246E-2</v>
      </c>
      <c r="D13" s="7">
        <v>2.1000000000000001E-2</v>
      </c>
      <c r="E13" s="7">
        <v>0.02</v>
      </c>
      <c r="F13" s="7">
        <v>0.02</v>
      </c>
      <c r="G13" s="7">
        <v>1.4999999999999999E-2</v>
      </c>
      <c r="H13" s="7">
        <v>0.02</v>
      </c>
      <c r="I13" s="7">
        <v>0.02</v>
      </c>
      <c r="J13" s="7">
        <v>0.02</v>
      </c>
      <c r="K13" s="7">
        <v>0.02</v>
      </c>
      <c r="L13" s="10"/>
      <c r="M13" s="10"/>
      <c r="N13" s="10"/>
      <c r="O13" s="10"/>
      <c r="P13" s="11"/>
    </row>
    <row r="14" spans="1:16" ht="30" customHeight="1" x14ac:dyDescent="0.25">
      <c r="A14" s="88" t="s">
        <v>6</v>
      </c>
      <c r="B14" s="31" t="s">
        <v>30</v>
      </c>
      <c r="C14" s="20">
        <v>0</v>
      </c>
      <c r="D14" s="7">
        <v>0</v>
      </c>
      <c r="E14" s="7">
        <v>0</v>
      </c>
      <c r="F14" s="10"/>
      <c r="G14" s="10"/>
      <c r="H14" s="10"/>
      <c r="I14" s="10"/>
      <c r="J14" s="10"/>
      <c r="K14" s="10"/>
      <c r="L14" s="10"/>
      <c r="M14" s="10"/>
      <c r="N14" s="10"/>
      <c r="O14" s="10"/>
      <c r="P14" s="11"/>
    </row>
    <row r="15" spans="1:16" ht="30" customHeight="1" x14ac:dyDescent="0.25">
      <c r="A15" s="88" t="s">
        <v>5</v>
      </c>
      <c r="B15" s="27" t="s">
        <v>31</v>
      </c>
      <c r="C15" s="20">
        <v>6.0979606894964152E-3</v>
      </c>
      <c r="D15" s="7">
        <v>6.1000000000000004E-3</v>
      </c>
      <c r="E15" s="7">
        <v>3.0000000000000001E-3</v>
      </c>
      <c r="F15" s="7">
        <v>5.0000000000000001E-3</v>
      </c>
      <c r="G15" s="7">
        <v>5.0000000000000001E-3</v>
      </c>
      <c r="H15" s="7">
        <v>5.0000000000000001E-3</v>
      </c>
      <c r="I15" s="7">
        <v>5.0000000000000001E-3</v>
      </c>
      <c r="J15" s="7">
        <v>5.0000000000000001E-3</v>
      </c>
      <c r="K15" s="7">
        <v>3.0000000000000001E-3</v>
      </c>
      <c r="L15" s="10"/>
      <c r="M15" s="10"/>
      <c r="N15" s="10"/>
      <c r="O15" s="10"/>
      <c r="P15" s="11"/>
    </row>
    <row r="16" spans="1:16" ht="30" customHeight="1" x14ac:dyDescent="0.25">
      <c r="A16" s="88" t="s">
        <v>4</v>
      </c>
      <c r="B16" s="27" t="s">
        <v>32</v>
      </c>
      <c r="C16" s="20">
        <v>0</v>
      </c>
      <c r="D16" s="7">
        <v>1.5E-3</v>
      </c>
      <c r="E16" s="7">
        <v>3.0000000000000001E-3</v>
      </c>
      <c r="F16" s="7">
        <v>5.0000000000000001E-3</v>
      </c>
      <c r="G16" s="7">
        <v>5.0000000000000001E-3</v>
      </c>
      <c r="H16" s="7">
        <v>5.0000000000000001E-3</v>
      </c>
      <c r="I16" s="7">
        <v>0.01</v>
      </c>
      <c r="J16" s="7">
        <v>0.01</v>
      </c>
      <c r="K16" s="7">
        <v>0</v>
      </c>
      <c r="L16" s="10"/>
      <c r="M16" s="10"/>
      <c r="N16" s="10"/>
      <c r="O16" s="10"/>
      <c r="P16" s="11"/>
    </row>
    <row r="17" spans="1:16" ht="30" customHeight="1" x14ac:dyDescent="0.25">
      <c r="A17" s="88" t="s">
        <v>7</v>
      </c>
      <c r="B17" s="27" t="s">
        <v>33</v>
      </c>
      <c r="C17" s="20">
        <v>0.14482656637553987</v>
      </c>
      <c r="D17" s="7">
        <v>0.21299999999999999</v>
      </c>
      <c r="E17" s="7">
        <v>0.20499999999999999</v>
      </c>
      <c r="F17" s="7">
        <v>0.11</v>
      </c>
      <c r="G17" s="7">
        <v>5.5E-2</v>
      </c>
      <c r="H17" s="7">
        <v>2.5000000000000001E-2</v>
      </c>
      <c r="I17" s="7">
        <v>1E-3</v>
      </c>
      <c r="J17" s="7">
        <v>0</v>
      </c>
      <c r="K17" s="10"/>
      <c r="L17" s="10"/>
      <c r="M17" s="10"/>
      <c r="N17" s="10"/>
      <c r="O17" s="10"/>
      <c r="P17" s="11"/>
    </row>
    <row r="18" spans="1:16" ht="30" customHeight="1" x14ac:dyDescent="0.25">
      <c r="A18" s="88" t="s">
        <v>81</v>
      </c>
      <c r="B18" s="27" t="s">
        <v>97</v>
      </c>
      <c r="C18" s="12"/>
      <c r="D18" s="12"/>
      <c r="E18" s="12"/>
      <c r="F18" s="12"/>
      <c r="G18" s="12"/>
      <c r="H18" s="12"/>
      <c r="I18" s="7">
        <v>0.37</v>
      </c>
      <c r="J18" s="7">
        <v>0.45</v>
      </c>
      <c r="K18" s="7">
        <v>0.37</v>
      </c>
      <c r="L18" s="9">
        <v>0.39</v>
      </c>
      <c r="M18" s="9">
        <v>0.41</v>
      </c>
      <c r="N18" s="10"/>
      <c r="O18" s="10"/>
      <c r="P18" s="11"/>
    </row>
    <row r="19" spans="1:16" ht="30" customHeight="1" x14ac:dyDescent="0.25">
      <c r="A19" s="88" t="s">
        <v>95</v>
      </c>
      <c r="B19" s="27" t="s">
        <v>96</v>
      </c>
      <c r="C19" s="12"/>
      <c r="D19" s="12"/>
      <c r="E19" s="12"/>
      <c r="F19" s="12"/>
      <c r="G19" s="12"/>
      <c r="H19" s="12"/>
      <c r="I19" s="12"/>
      <c r="J19" s="12"/>
      <c r="K19" s="12"/>
      <c r="L19" s="9">
        <v>0</v>
      </c>
      <c r="M19" s="9">
        <v>0</v>
      </c>
      <c r="N19" s="10"/>
      <c r="O19" s="10"/>
      <c r="P19" s="11"/>
    </row>
    <row r="20" spans="1:16" ht="30" customHeight="1" thickBot="1" x14ac:dyDescent="0.3">
      <c r="A20" s="90" t="s">
        <v>142</v>
      </c>
      <c r="B20" s="32"/>
      <c r="C20" s="12"/>
      <c r="D20" s="12"/>
      <c r="E20" s="12"/>
      <c r="F20" s="12"/>
      <c r="G20" s="12"/>
      <c r="H20" s="12"/>
      <c r="I20" s="12"/>
      <c r="J20" s="12"/>
      <c r="K20" s="12"/>
      <c r="L20" s="10"/>
      <c r="M20" s="10"/>
      <c r="N20" s="21">
        <v>6.0000000000000001E-3</v>
      </c>
      <c r="O20" s="21">
        <v>6.0000000000000001E-3</v>
      </c>
      <c r="P20" s="34">
        <v>6.0000000000000001E-3</v>
      </c>
    </row>
    <row r="21" spans="1:16" ht="30" customHeight="1" thickBot="1" x14ac:dyDescent="0.3">
      <c r="A21" s="91" t="s">
        <v>156</v>
      </c>
      <c r="B21" s="99"/>
      <c r="C21" s="73">
        <f t="shared" ref="C21:P21" si="0">SUM(C12:C20)</f>
        <v>0.17379187965064785</v>
      </c>
      <c r="D21" s="73">
        <f t="shared" si="0"/>
        <v>0.2462</v>
      </c>
      <c r="E21" s="73">
        <f t="shared" si="0"/>
        <v>0.23359999999999997</v>
      </c>
      <c r="F21" s="73">
        <f t="shared" si="0"/>
        <v>0.14300000000000002</v>
      </c>
      <c r="G21" s="73">
        <f t="shared" si="0"/>
        <v>8.2000000000000003E-2</v>
      </c>
      <c r="H21" s="73">
        <f t="shared" si="0"/>
        <v>6.5000000000000002E-2</v>
      </c>
      <c r="I21" s="73">
        <f t="shared" si="0"/>
        <v>0.40799999999999997</v>
      </c>
      <c r="J21" s="73">
        <f t="shared" si="0"/>
        <v>0.48699999999999999</v>
      </c>
      <c r="K21" s="73">
        <f t="shared" si="0"/>
        <v>0.39400000000000002</v>
      </c>
      <c r="L21" s="73">
        <f t="shared" si="0"/>
        <v>0.39100000000000001</v>
      </c>
      <c r="M21" s="73">
        <f t="shared" si="0"/>
        <v>0.41099999999999998</v>
      </c>
      <c r="N21" s="73">
        <f t="shared" si="0"/>
        <v>7.0000000000000001E-3</v>
      </c>
      <c r="O21" s="73">
        <f t="shared" si="0"/>
        <v>7.0000000000000001E-3</v>
      </c>
      <c r="P21" s="74">
        <f t="shared" si="0"/>
        <v>7.0000000000000001E-3</v>
      </c>
    </row>
    <row r="22" spans="1:16" ht="30" customHeight="1" thickBot="1" x14ac:dyDescent="0.3">
      <c r="A22" s="86" t="s">
        <v>11</v>
      </c>
      <c r="B22" s="26"/>
      <c r="C22" s="17"/>
      <c r="D22" s="17"/>
      <c r="E22" s="17"/>
      <c r="F22" s="13"/>
      <c r="G22" s="13"/>
      <c r="H22" s="13"/>
      <c r="I22" s="13"/>
      <c r="J22" s="13"/>
      <c r="K22" s="13"/>
      <c r="L22" s="13"/>
      <c r="M22" s="13"/>
      <c r="N22" s="13"/>
      <c r="O22" s="13"/>
      <c r="P22" s="24"/>
    </row>
    <row r="23" spans="1:16" ht="30" customHeight="1" x14ac:dyDescent="0.25">
      <c r="A23" s="92" t="s">
        <v>8</v>
      </c>
      <c r="B23" s="29" t="s">
        <v>34</v>
      </c>
      <c r="C23" s="15">
        <v>0.3658776413697849</v>
      </c>
      <c r="D23" s="15">
        <v>0.32014293619856182</v>
      </c>
      <c r="E23" s="15">
        <v>0.255</v>
      </c>
      <c r="F23" s="15">
        <v>0.22</v>
      </c>
      <c r="G23" s="15">
        <v>0.22</v>
      </c>
      <c r="H23" s="15">
        <v>0.22</v>
      </c>
      <c r="I23" s="15">
        <v>0.23</v>
      </c>
      <c r="J23" s="15">
        <v>0.24</v>
      </c>
      <c r="K23" s="15">
        <v>0.23</v>
      </c>
      <c r="L23" s="15">
        <v>0.24</v>
      </c>
      <c r="M23" s="15">
        <v>0.18</v>
      </c>
      <c r="N23" s="15">
        <v>0.26</v>
      </c>
      <c r="O23" s="5">
        <v>0.27</v>
      </c>
      <c r="P23" s="16">
        <v>0.27</v>
      </c>
    </row>
    <row r="24" spans="1:16" ht="30" customHeight="1" thickBot="1" x14ac:dyDescent="0.3">
      <c r="A24" s="90" t="s">
        <v>9</v>
      </c>
      <c r="B24" s="32" t="s">
        <v>35</v>
      </c>
      <c r="C24" s="17">
        <v>7.6224508618705196E-3</v>
      </c>
      <c r="D24" s="17">
        <v>4.5999999999999999E-3</v>
      </c>
      <c r="E24" s="17">
        <v>4.5999999999999999E-3</v>
      </c>
      <c r="F24" s="17">
        <v>5.0000000000000001E-3</v>
      </c>
      <c r="G24" s="17">
        <v>5.0000000000000001E-3</v>
      </c>
      <c r="H24" s="17">
        <v>5.0000000000000001E-3</v>
      </c>
      <c r="I24" s="17">
        <v>5.0000000000000001E-3</v>
      </c>
      <c r="J24" s="17">
        <v>5.0000000000000001E-3</v>
      </c>
      <c r="K24" s="17">
        <v>5.0000000000000001E-3</v>
      </c>
      <c r="L24" s="17">
        <v>7.0000000000000001E-3</v>
      </c>
      <c r="M24" s="17">
        <v>5.0000000000000001E-3</v>
      </c>
      <c r="N24" s="17">
        <v>6.0000000000000001E-3</v>
      </c>
      <c r="O24" s="17">
        <v>6.0000000000000001E-3</v>
      </c>
      <c r="P24" s="18">
        <v>6.0000000000000001E-3</v>
      </c>
    </row>
    <row r="25" spans="1:16" ht="30" customHeight="1" thickBot="1" x14ac:dyDescent="0.3">
      <c r="A25" s="86" t="s">
        <v>12</v>
      </c>
      <c r="B25" s="26"/>
      <c r="C25" s="14"/>
      <c r="D25" s="14"/>
      <c r="E25" s="14"/>
      <c r="F25" s="3"/>
      <c r="G25" s="3"/>
      <c r="H25" s="3"/>
      <c r="I25" s="3"/>
      <c r="J25" s="3"/>
      <c r="K25" s="3"/>
      <c r="L25" s="3"/>
      <c r="M25" s="3"/>
      <c r="N25" s="3"/>
      <c r="O25" s="3"/>
      <c r="P25" s="4"/>
    </row>
    <row r="26" spans="1:16" ht="30" customHeight="1" x14ac:dyDescent="0.25">
      <c r="A26" s="92" t="s">
        <v>13</v>
      </c>
      <c r="B26" s="29">
        <v>194</v>
      </c>
      <c r="C26" s="15">
        <v>0.48783685515971326</v>
      </c>
      <c r="D26" s="15">
        <v>0.48783685515971326</v>
      </c>
      <c r="E26" s="15">
        <v>0.52</v>
      </c>
      <c r="F26" s="15">
        <v>0.48</v>
      </c>
      <c r="G26" s="15">
        <v>0.51500000000000001</v>
      </c>
      <c r="H26" s="15">
        <v>0.51500000000000001</v>
      </c>
      <c r="I26" s="5"/>
      <c r="J26" s="5"/>
      <c r="K26" s="5"/>
      <c r="L26" s="5"/>
      <c r="M26" s="5"/>
      <c r="N26" s="5"/>
      <c r="O26" s="5"/>
      <c r="P26" s="6"/>
    </row>
    <row r="27" spans="1:16" ht="30" customHeight="1" x14ac:dyDescent="0.25">
      <c r="A27" s="88" t="s">
        <v>14</v>
      </c>
      <c r="B27" s="27" t="s">
        <v>36</v>
      </c>
      <c r="C27" s="7">
        <v>1.3720411551366933</v>
      </c>
      <c r="D27" s="7">
        <v>1.4330000000000001</v>
      </c>
      <c r="E27" s="7">
        <v>1.49</v>
      </c>
      <c r="F27" s="7">
        <v>1.47</v>
      </c>
      <c r="G27" s="7">
        <v>1.625</v>
      </c>
      <c r="H27" s="7">
        <v>1.47</v>
      </c>
      <c r="I27" s="7">
        <v>1.5</v>
      </c>
      <c r="J27" s="7">
        <v>1.6</v>
      </c>
      <c r="K27" s="7">
        <v>1.5</v>
      </c>
      <c r="L27" s="7">
        <v>1.58</v>
      </c>
      <c r="M27" s="7">
        <v>1.7</v>
      </c>
      <c r="N27" s="7">
        <v>1.51</v>
      </c>
      <c r="O27" s="7">
        <v>1.45</v>
      </c>
      <c r="P27" s="8">
        <v>1.05</v>
      </c>
    </row>
    <row r="28" spans="1:16" ht="30" customHeight="1" x14ac:dyDescent="0.25">
      <c r="A28" s="88" t="s">
        <v>15</v>
      </c>
      <c r="B28" s="27" t="s">
        <v>37</v>
      </c>
      <c r="C28" s="20">
        <v>0.19056127154676297</v>
      </c>
      <c r="D28" s="7">
        <v>0.19818372240863349</v>
      </c>
      <c r="E28" s="7">
        <v>0.2</v>
      </c>
      <c r="F28" s="7">
        <v>0.2</v>
      </c>
      <c r="G28" s="7">
        <v>0.2</v>
      </c>
      <c r="H28" s="7">
        <v>0.185</v>
      </c>
      <c r="I28" s="7">
        <v>0.19</v>
      </c>
      <c r="J28" s="7">
        <v>0.2</v>
      </c>
      <c r="K28" s="7">
        <v>0.17</v>
      </c>
      <c r="L28" s="7">
        <v>0.18</v>
      </c>
      <c r="M28" s="7">
        <v>0.21</v>
      </c>
      <c r="N28" s="7">
        <v>0.22</v>
      </c>
      <c r="O28" s="7">
        <v>0.23</v>
      </c>
      <c r="P28" s="8">
        <v>0.23</v>
      </c>
    </row>
    <row r="29" spans="1:16" ht="30" customHeight="1" x14ac:dyDescent="0.25">
      <c r="A29" s="88" t="s">
        <v>16</v>
      </c>
      <c r="B29" s="27" t="s">
        <v>38</v>
      </c>
      <c r="C29" s="20">
        <v>0.30489803447482078</v>
      </c>
      <c r="D29" s="7">
        <v>0.33500000000000002</v>
      </c>
      <c r="E29" s="7">
        <v>0.32</v>
      </c>
      <c r="F29" s="7">
        <v>0.31</v>
      </c>
      <c r="G29" s="7">
        <v>0.31</v>
      </c>
      <c r="H29" s="7">
        <v>0.31</v>
      </c>
      <c r="I29" s="7">
        <v>0.33</v>
      </c>
      <c r="J29" s="7">
        <v>0.35</v>
      </c>
      <c r="K29" s="7">
        <v>0.315</v>
      </c>
      <c r="L29" s="7">
        <v>0.32500000000000001</v>
      </c>
      <c r="M29" s="7">
        <v>0.36</v>
      </c>
      <c r="N29" s="7">
        <v>0.34</v>
      </c>
      <c r="O29" s="7">
        <v>0.35</v>
      </c>
      <c r="P29" s="8">
        <v>0.35</v>
      </c>
    </row>
    <row r="30" spans="1:16" ht="30" customHeight="1" x14ac:dyDescent="0.25">
      <c r="A30" s="88" t="s">
        <v>17</v>
      </c>
      <c r="B30" s="27" t="s">
        <v>35</v>
      </c>
      <c r="C30" s="7">
        <v>1.4330207620316577</v>
      </c>
      <c r="D30" s="7">
        <v>1.448</v>
      </c>
      <c r="E30" s="7">
        <v>1.74</v>
      </c>
      <c r="F30" s="7">
        <v>1.48</v>
      </c>
      <c r="G30" s="7">
        <v>1.59</v>
      </c>
      <c r="H30" s="7">
        <v>1.6</v>
      </c>
      <c r="I30" s="9"/>
      <c r="J30" s="9"/>
      <c r="K30" s="9"/>
      <c r="L30" s="9"/>
      <c r="M30" s="9"/>
      <c r="N30" s="9"/>
      <c r="O30" s="9"/>
      <c r="P30" s="19"/>
    </row>
    <row r="31" spans="1:16" ht="30" customHeight="1" x14ac:dyDescent="0.25">
      <c r="A31" s="88" t="s">
        <v>18</v>
      </c>
      <c r="B31" s="27">
        <v>194</v>
      </c>
      <c r="C31" s="7">
        <v>3.3538783792230284E-2</v>
      </c>
      <c r="D31" s="7">
        <v>3.5000000000000003E-2</v>
      </c>
      <c r="E31" s="7">
        <v>3.5063273964604388E-2</v>
      </c>
      <c r="F31" s="7">
        <v>3.5000000000000003E-2</v>
      </c>
      <c r="G31" s="7">
        <v>0.03</v>
      </c>
      <c r="H31" s="7">
        <v>0.06</v>
      </c>
      <c r="I31" s="7">
        <v>0.06</v>
      </c>
      <c r="J31" s="7">
        <v>0.06</v>
      </c>
      <c r="K31" s="7">
        <v>0.05</v>
      </c>
      <c r="L31" s="7">
        <v>0.06</v>
      </c>
      <c r="M31" s="7">
        <v>0.08</v>
      </c>
      <c r="N31" s="7">
        <v>8.5000000000000006E-2</v>
      </c>
      <c r="O31" s="7">
        <v>0.08</v>
      </c>
      <c r="P31" s="8">
        <v>0.08</v>
      </c>
    </row>
    <row r="32" spans="1:16" ht="30" customHeight="1" x14ac:dyDescent="0.25">
      <c r="A32" s="88" t="s">
        <v>19</v>
      </c>
      <c r="B32" s="31" t="s">
        <v>39</v>
      </c>
      <c r="C32" s="20">
        <v>8.2322469308201612E-2</v>
      </c>
      <c r="D32" s="7">
        <v>7.9000000000000001E-2</v>
      </c>
      <c r="E32" s="7">
        <v>0.08</v>
      </c>
      <c r="F32" s="7">
        <v>7.4999999999999997E-2</v>
      </c>
      <c r="G32" s="7">
        <v>0.08</v>
      </c>
      <c r="H32" s="7">
        <v>8.5000000000000006E-2</v>
      </c>
      <c r="I32" s="7">
        <v>8.5000000000000006E-2</v>
      </c>
      <c r="J32" s="7">
        <v>0.09</v>
      </c>
      <c r="K32" s="7">
        <v>8.5000000000000006E-2</v>
      </c>
      <c r="L32" s="7">
        <v>8.5000000000000006E-2</v>
      </c>
      <c r="M32" s="7">
        <v>0.1</v>
      </c>
      <c r="N32" s="7">
        <v>0.09</v>
      </c>
      <c r="O32" s="7">
        <v>0.09</v>
      </c>
      <c r="P32" s="8">
        <v>0.09</v>
      </c>
    </row>
    <row r="33" spans="1:16" ht="30" customHeight="1" thickBot="1" x14ac:dyDescent="0.3">
      <c r="A33" s="90" t="s">
        <v>67</v>
      </c>
      <c r="B33" s="33" t="s">
        <v>68</v>
      </c>
      <c r="C33" s="97"/>
      <c r="D33" s="17">
        <v>0.24399999999999999</v>
      </c>
      <c r="E33" s="17">
        <v>0.28000000000000003</v>
      </c>
      <c r="F33" s="17">
        <v>0.28000000000000003</v>
      </c>
      <c r="G33" s="17">
        <v>0.33</v>
      </c>
      <c r="H33" s="17">
        <v>0.31</v>
      </c>
      <c r="I33" s="17">
        <v>0.36</v>
      </c>
      <c r="J33" s="17">
        <v>0.38</v>
      </c>
      <c r="K33" s="17">
        <v>0.36499999999999999</v>
      </c>
      <c r="L33" s="17">
        <v>0.39</v>
      </c>
      <c r="M33" s="17">
        <v>0.42</v>
      </c>
      <c r="N33" s="17">
        <v>0.38</v>
      </c>
      <c r="O33" s="17">
        <v>0.41</v>
      </c>
      <c r="P33" s="18">
        <v>0.41</v>
      </c>
    </row>
    <row r="34" spans="1:16" ht="30" customHeight="1" thickBot="1" x14ac:dyDescent="0.3">
      <c r="A34" s="93" t="s">
        <v>157</v>
      </c>
      <c r="B34" s="81"/>
      <c r="C34" s="82"/>
      <c r="D34" s="82"/>
      <c r="E34" s="82"/>
      <c r="F34" s="82"/>
      <c r="G34" s="82"/>
      <c r="H34" s="82"/>
      <c r="I34" s="82"/>
      <c r="J34" s="82"/>
      <c r="K34" s="82"/>
      <c r="L34" s="14">
        <v>0.22</v>
      </c>
      <c r="M34" s="14">
        <v>1.29</v>
      </c>
      <c r="N34" s="14">
        <v>1.39</v>
      </c>
      <c r="O34" s="14">
        <v>1.4</v>
      </c>
      <c r="P34" s="70">
        <v>1.4</v>
      </c>
    </row>
    <row r="35" spans="1:16" ht="30" customHeight="1" thickBot="1" x14ac:dyDescent="0.3">
      <c r="A35" s="94" t="s">
        <v>158</v>
      </c>
      <c r="B35" s="100"/>
      <c r="C35" s="79">
        <f t="shared" ref="C35:F35" si="1">C28+C29+C32+SUM(C11:C17)+C19+C20+C24+C34</f>
        <v>0.76681855670417431</v>
      </c>
      <c r="D35" s="79">
        <f t="shared" si="1"/>
        <v>0.87058372240863358</v>
      </c>
      <c r="E35" s="79">
        <f t="shared" si="1"/>
        <v>0.8458</v>
      </c>
      <c r="F35" s="79">
        <f t="shared" si="1"/>
        <v>0.74299999999999999</v>
      </c>
      <c r="G35" s="79">
        <f>G28+G29+G32+SUM(G11:G17)+G19+G20+G24+G34</f>
        <v>0.68699999999999994</v>
      </c>
      <c r="H35" s="79">
        <f>H28+H29+H32+SUM(H11:H17)+H19+H20+H10+H24+H34</f>
        <v>0.80999999999999994</v>
      </c>
      <c r="I35" s="79">
        <f t="shared" ref="I35:P35" si="2">I28+I29+I32+SUM(I11:I17)+I19+I20+I10+I24+I34</f>
        <v>0.75800000000000001</v>
      </c>
      <c r="J35" s="79">
        <f t="shared" si="2"/>
        <v>0.77200000000000002</v>
      </c>
      <c r="K35" s="79">
        <f t="shared" si="2"/>
        <v>0.69899999999999995</v>
      </c>
      <c r="L35" s="79">
        <f t="shared" si="2"/>
        <v>0.90800000000000003</v>
      </c>
      <c r="M35" s="79">
        <f t="shared" si="2"/>
        <v>2.0310000000000001</v>
      </c>
      <c r="N35" s="79">
        <f t="shared" si="2"/>
        <v>2.1259999999999999</v>
      </c>
      <c r="O35" s="79">
        <f t="shared" si="2"/>
        <v>2.1549999999999998</v>
      </c>
      <c r="P35" s="80">
        <f t="shared" si="2"/>
        <v>2.1549999999999998</v>
      </c>
    </row>
    <row r="36" spans="1:16" ht="30" customHeight="1" thickBot="1" x14ac:dyDescent="0.3">
      <c r="A36" s="86" t="s">
        <v>20</v>
      </c>
      <c r="B36" s="26"/>
      <c r="C36" s="17"/>
      <c r="D36" s="17"/>
      <c r="E36" s="17"/>
      <c r="F36" s="13"/>
      <c r="G36" s="13"/>
      <c r="H36" s="17"/>
      <c r="I36" s="13"/>
      <c r="J36" s="13"/>
      <c r="K36" s="13"/>
      <c r="L36" s="13"/>
      <c r="M36" s="13"/>
      <c r="N36" s="13"/>
      <c r="O36" s="13"/>
      <c r="P36" s="24"/>
    </row>
    <row r="37" spans="1:16" ht="30" customHeight="1" x14ac:dyDescent="0.25">
      <c r="A37" s="92" t="s">
        <v>21</v>
      </c>
      <c r="B37" s="29">
        <v>200</v>
      </c>
      <c r="C37" s="98">
        <v>0.32014293619856182</v>
      </c>
      <c r="D37" s="15">
        <v>0.35063273964604386</v>
      </c>
      <c r="E37" s="15">
        <v>0.36299999999999999</v>
      </c>
      <c r="F37" s="15">
        <v>0.4</v>
      </c>
      <c r="G37" s="15">
        <v>0.46</v>
      </c>
      <c r="H37" s="15">
        <v>0.59</v>
      </c>
      <c r="I37" s="15">
        <v>0.7</v>
      </c>
      <c r="J37" s="15">
        <v>0.8</v>
      </c>
      <c r="K37" s="15">
        <v>0.83499999999999996</v>
      </c>
      <c r="L37" s="15">
        <v>0.92500000000000004</v>
      </c>
      <c r="M37" s="15">
        <v>0.98899999999999999</v>
      </c>
      <c r="N37" s="15">
        <v>1</v>
      </c>
      <c r="O37" s="15">
        <v>1.08</v>
      </c>
      <c r="P37" s="16">
        <v>1.08</v>
      </c>
    </row>
    <row r="38" spans="1:16" ht="30" customHeight="1" x14ac:dyDescent="0.25">
      <c r="A38" s="88" t="s">
        <v>22</v>
      </c>
      <c r="B38" s="27" t="s">
        <v>40</v>
      </c>
      <c r="C38" s="20">
        <v>4.2685724826474911E-2</v>
      </c>
      <c r="D38" s="7">
        <v>4.4210214998849008E-2</v>
      </c>
      <c r="E38" s="7">
        <v>4.3999999999999997E-2</v>
      </c>
      <c r="F38" s="7">
        <v>7.4999999999999997E-2</v>
      </c>
      <c r="G38" s="7">
        <v>0.08</v>
      </c>
      <c r="H38" s="7">
        <v>0.08</v>
      </c>
      <c r="I38" s="7">
        <v>0.08</v>
      </c>
      <c r="J38" s="7">
        <v>0.115</v>
      </c>
      <c r="K38" s="7">
        <v>0.115</v>
      </c>
      <c r="L38" s="7">
        <v>0.12</v>
      </c>
      <c r="M38" s="7">
        <v>0.123</v>
      </c>
      <c r="N38" s="7">
        <v>0.125</v>
      </c>
      <c r="O38" s="7">
        <v>0.125</v>
      </c>
      <c r="P38" s="8">
        <v>0.125</v>
      </c>
    </row>
    <row r="39" spans="1:16" ht="30" customHeight="1" x14ac:dyDescent="0.25">
      <c r="A39" s="88" t="s">
        <v>23</v>
      </c>
      <c r="B39" s="27" t="s">
        <v>41</v>
      </c>
      <c r="C39" s="20">
        <v>0.16769391896115143</v>
      </c>
      <c r="D39" s="7">
        <v>0.183</v>
      </c>
      <c r="E39" s="7">
        <v>0.183</v>
      </c>
      <c r="F39" s="7">
        <v>0.2</v>
      </c>
      <c r="G39" s="7">
        <v>0.22</v>
      </c>
      <c r="H39" s="7">
        <v>0.24</v>
      </c>
      <c r="I39" s="7">
        <v>0.26</v>
      </c>
      <c r="J39" s="7">
        <v>0.33</v>
      </c>
      <c r="K39" s="7">
        <v>0.78</v>
      </c>
      <c r="L39" s="7">
        <v>0.84</v>
      </c>
      <c r="M39" s="7">
        <v>0.878</v>
      </c>
      <c r="N39" s="7">
        <v>0.92</v>
      </c>
      <c r="O39" s="7">
        <v>0.94</v>
      </c>
      <c r="P39" s="8">
        <v>0.94</v>
      </c>
    </row>
    <row r="40" spans="1:16" ht="30" customHeight="1" x14ac:dyDescent="0.25">
      <c r="A40" s="88" t="s">
        <v>24</v>
      </c>
      <c r="B40" s="27" t="s">
        <v>42</v>
      </c>
      <c r="C40" s="20">
        <v>0.8689593982532392</v>
      </c>
      <c r="D40" s="7">
        <v>0.61</v>
      </c>
      <c r="E40" s="7">
        <v>0.39</v>
      </c>
      <c r="F40" s="7">
        <v>0.26</v>
      </c>
      <c r="G40" s="7">
        <v>0.13</v>
      </c>
      <c r="H40" s="7">
        <v>1E-3</v>
      </c>
      <c r="I40" s="10"/>
      <c r="J40" s="10"/>
      <c r="K40" s="10"/>
      <c r="L40" s="10"/>
      <c r="M40" s="10"/>
      <c r="N40" s="10"/>
      <c r="O40" s="10"/>
      <c r="P40" s="11"/>
    </row>
    <row r="41" spans="1:16" ht="30" customHeight="1" x14ac:dyDescent="0.25">
      <c r="A41" s="88" t="s">
        <v>155</v>
      </c>
      <c r="B41" s="27" t="s">
        <v>25</v>
      </c>
      <c r="C41" s="20">
        <v>0.27440823102733869</v>
      </c>
      <c r="D41" s="7">
        <v>0.24391842757985663</v>
      </c>
      <c r="E41" s="7">
        <v>0.21</v>
      </c>
      <c r="F41" s="7">
        <v>0.19</v>
      </c>
      <c r="G41" s="7">
        <v>0.18</v>
      </c>
      <c r="H41" s="7">
        <v>0.16500000000000001</v>
      </c>
      <c r="I41" s="7">
        <v>1.4999999999999999E-2</v>
      </c>
      <c r="J41" s="7">
        <v>0.02</v>
      </c>
      <c r="K41" s="7">
        <v>0.01</v>
      </c>
      <c r="L41" s="7">
        <v>0.01</v>
      </c>
      <c r="M41" s="7">
        <v>0.01</v>
      </c>
      <c r="N41" s="7">
        <v>8.9999999999999993E-3</v>
      </c>
      <c r="O41" s="7">
        <v>8.9999999999999993E-3</v>
      </c>
      <c r="P41" s="8">
        <v>8.9999999999999993E-3</v>
      </c>
    </row>
    <row r="42" spans="1:16" ht="30" customHeight="1" x14ac:dyDescent="0.25">
      <c r="A42" s="88" t="s">
        <v>154</v>
      </c>
      <c r="B42" s="27" t="s">
        <v>43</v>
      </c>
      <c r="C42" s="20">
        <v>7.622450861870519E-4</v>
      </c>
      <c r="D42" s="7">
        <v>8.0000000000000002E-3</v>
      </c>
      <c r="E42" s="12"/>
      <c r="F42" s="10"/>
      <c r="G42" s="10"/>
      <c r="H42" s="10"/>
      <c r="I42" s="10"/>
      <c r="J42" s="10"/>
      <c r="K42" s="10"/>
      <c r="L42" s="10"/>
      <c r="M42" s="10"/>
      <c r="N42" s="10"/>
      <c r="O42" s="10"/>
      <c r="P42" s="11"/>
    </row>
    <row r="43" spans="1:16" ht="30" customHeight="1" x14ac:dyDescent="0.25">
      <c r="A43" s="88" t="s">
        <v>44</v>
      </c>
      <c r="B43" s="27" t="s">
        <v>45</v>
      </c>
      <c r="C43" s="20">
        <v>5.7930626550215948E-2</v>
      </c>
      <c r="D43" s="7">
        <v>1.7999999999999999E-2</v>
      </c>
      <c r="E43" s="7">
        <v>6.1000000000000004E-3</v>
      </c>
      <c r="F43" s="10"/>
      <c r="G43" s="10"/>
      <c r="H43" s="10"/>
      <c r="I43" s="10"/>
      <c r="J43" s="10"/>
      <c r="K43" s="10"/>
      <c r="L43" s="10"/>
      <c r="M43" s="10"/>
      <c r="N43" s="10"/>
      <c r="O43" s="10"/>
      <c r="P43" s="11"/>
    </row>
    <row r="44" spans="1:16" ht="30" customHeight="1" x14ac:dyDescent="0.25">
      <c r="A44" s="88" t="s">
        <v>83</v>
      </c>
      <c r="B44" s="27" t="s">
        <v>82</v>
      </c>
      <c r="C44" s="20">
        <v>9.1469410342446225E-2</v>
      </c>
      <c r="D44" s="7">
        <v>0.10199999999999999</v>
      </c>
      <c r="E44" s="7">
        <v>0.115</v>
      </c>
      <c r="F44" s="7">
        <v>0.12</v>
      </c>
      <c r="G44" s="7">
        <v>0.115</v>
      </c>
      <c r="H44" s="7">
        <v>0.14000000000000001</v>
      </c>
      <c r="I44" s="7">
        <v>0.17</v>
      </c>
      <c r="J44" s="7">
        <v>0.17</v>
      </c>
      <c r="K44" s="7">
        <v>0.24</v>
      </c>
      <c r="L44" s="7">
        <v>0.3</v>
      </c>
      <c r="M44" s="7">
        <v>0.36099999999999999</v>
      </c>
      <c r="N44" s="7">
        <v>0.35499999999999998</v>
      </c>
      <c r="O44" s="7">
        <v>0.36</v>
      </c>
      <c r="P44" s="8">
        <v>0.315</v>
      </c>
    </row>
    <row r="45" spans="1:16" ht="30" customHeight="1" x14ac:dyDescent="0.25">
      <c r="A45" s="88" t="s">
        <v>46</v>
      </c>
      <c r="B45" s="27" t="s">
        <v>47</v>
      </c>
      <c r="C45" s="20">
        <v>3.5063273964604388E-2</v>
      </c>
      <c r="D45" s="7">
        <v>3.5063273964604388E-2</v>
      </c>
      <c r="E45" s="7">
        <v>3.5000000000000003E-2</v>
      </c>
      <c r="F45" s="7">
        <v>3.5000000000000003E-2</v>
      </c>
      <c r="G45" s="7">
        <v>3.5000000000000003E-2</v>
      </c>
      <c r="H45" s="7">
        <v>3.5000000000000003E-2</v>
      </c>
      <c r="I45" s="7">
        <v>0.03</v>
      </c>
      <c r="J45" s="7">
        <v>0.03</v>
      </c>
      <c r="K45" s="7">
        <v>0.03</v>
      </c>
      <c r="L45" s="7">
        <v>0.03</v>
      </c>
      <c r="M45" s="7">
        <v>3.1E-2</v>
      </c>
      <c r="N45" s="7">
        <v>0.03</v>
      </c>
      <c r="O45" s="7">
        <v>3.4000000000000002E-2</v>
      </c>
      <c r="P45" s="8">
        <v>3.4000000000000002E-2</v>
      </c>
    </row>
    <row r="46" spans="1:16" ht="30" customHeight="1" x14ac:dyDescent="0.25">
      <c r="A46" s="88" t="s">
        <v>116</v>
      </c>
      <c r="B46" s="27" t="s">
        <v>48</v>
      </c>
      <c r="C46" s="20">
        <v>3.6587764136978493E-2</v>
      </c>
      <c r="D46" s="7">
        <v>3.9636744481726702E-2</v>
      </c>
      <c r="E46" s="7">
        <v>3.6999999999999998E-2</v>
      </c>
      <c r="F46" s="7">
        <v>0.04</v>
      </c>
      <c r="G46" s="7">
        <v>0.04</v>
      </c>
      <c r="H46" s="7">
        <v>0.05</v>
      </c>
      <c r="I46" s="7">
        <v>0.05</v>
      </c>
      <c r="J46" s="7">
        <v>0.05</v>
      </c>
      <c r="K46" s="7">
        <v>0.115</v>
      </c>
      <c r="L46" s="7">
        <v>0.14000000000000001</v>
      </c>
      <c r="M46" s="7">
        <v>0.161</v>
      </c>
      <c r="N46" s="7">
        <v>0.17499999999999999</v>
      </c>
      <c r="O46" s="7">
        <v>0.19</v>
      </c>
      <c r="P46" s="8">
        <v>0.19</v>
      </c>
    </row>
    <row r="47" spans="1:16" ht="30" customHeight="1" x14ac:dyDescent="0.25">
      <c r="A47" s="88" t="s">
        <v>49</v>
      </c>
      <c r="B47" s="27" t="s">
        <v>50</v>
      </c>
      <c r="C47" s="20">
        <v>1.2805717447942473</v>
      </c>
      <c r="D47" s="7">
        <v>1.3109999999999999</v>
      </c>
      <c r="E47" s="7">
        <v>1.35</v>
      </c>
      <c r="F47" s="7">
        <v>1.4</v>
      </c>
      <c r="G47" s="7">
        <v>1.52</v>
      </c>
      <c r="H47" s="7">
        <v>1.7</v>
      </c>
      <c r="I47" s="7">
        <v>1.86</v>
      </c>
      <c r="J47" s="7">
        <v>1.97</v>
      </c>
      <c r="K47" s="7">
        <v>2.19</v>
      </c>
      <c r="L47" s="7">
        <v>1.1100000000000001</v>
      </c>
      <c r="M47" s="7">
        <v>1.248</v>
      </c>
      <c r="N47" s="7">
        <v>1.25</v>
      </c>
      <c r="O47" s="7">
        <v>1.29</v>
      </c>
      <c r="P47" s="8">
        <v>1.29</v>
      </c>
    </row>
    <row r="48" spans="1:16" ht="30" customHeight="1" x14ac:dyDescent="0.25">
      <c r="A48" s="88" t="s">
        <v>129</v>
      </c>
      <c r="B48" s="27" t="s">
        <v>51</v>
      </c>
      <c r="C48" s="20">
        <v>0.44210214998849007</v>
      </c>
      <c r="D48" s="7">
        <v>0.42699999999999999</v>
      </c>
      <c r="E48" s="7">
        <v>0.4</v>
      </c>
      <c r="F48" s="7">
        <v>0.4</v>
      </c>
      <c r="G48" s="7">
        <v>0.41</v>
      </c>
      <c r="H48" s="7">
        <v>0.38500000000000001</v>
      </c>
      <c r="I48" s="7">
        <v>0.22</v>
      </c>
      <c r="J48" s="7">
        <v>0.22</v>
      </c>
      <c r="K48" s="7">
        <v>0.23</v>
      </c>
      <c r="L48" s="7">
        <v>0.23499999999999999</v>
      </c>
      <c r="M48" s="7">
        <v>0.23</v>
      </c>
      <c r="N48" s="7">
        <v>0.22500000000000001</v>
      </c>
      <c r="O48" s="7">
        <v>0.22500000000000001</v>
      </c>
      <c r="P48" s="8">
        <v>0.22500000000000001</v>
      </c>
    </row>
    <row r="49" spans="1:16" ht="30" customHeight="1" x14ac:dyDescent="0.25">
      <c r="A49" s="88" t="s">
        <v>52</v>
      </c>
      <c r="B49" s="27" t="s">
        <v>53</v>
      </c>
      <c r="C49" s="20">
        <v>5.6406136377841844E-2</v>
      </c>
      <c r="D49" s="7">
        <v>5.2999999999999999E-2</v>
      </c>
      <c r="E49" s="7">
        <v>6.4000000000000001E-2</v>
      </c>
      <c r="F49" s="7">
        <v>0.06</v>
      </c>
      <c r="G49" s="7">
        <v>0.06</v>
      </c>
      <c r="H49" s="7">
        <v>0.12</v>
      </c>
      <c r="I49" s="7">
        <v>0.13</v>
      </c>
      <c r="J49" s="7">
        <v>0.13500000000000001</v>
      </c>
      <c r="K49" s="7">
        <v>0.16</v>
      </c>
      <c r="L49" s="7">
        <v>0.185</v>
      </c>
      <c r="M49" s="7">
        <v>0.21</v>
      </c>
      <c r="N49" s="7">
        <v>0.22500000000000001</v>
      </c>
      <c r="O49" s="7">
        <v>0.23499999999999999</v>
      </c>
      <c r="P49" s="8">
        <v>0.21</v>
      </c>
    </row>
    <row r="50" spans="1:16" ht="30" customHeight="1" x14ac:dyDescent="0.25">
      <c r="A50" s="88" t="s">
        <v>54</v>
      </c>
      <c r="B50" s="27" t="s">
        <v>55</v>
      </c>
      <c r="C50" s="20">
        <v>3.3538783792230284E-2</v>
      </c>
      <c r="D50" s="7">
        <v>5.5E-2</v>
      </c>
      <c r="E50" s="7">
        <v>8.5000000000000006E-2</v>
      </c>
      <c r="F50" s="7">
        <v>0.105</v>
      </c>
      <c r="G50" s="7">
        <v>9.5000000000000001E-2</v>
      </c>
      <c r="H50" s="7">
        <v>0.09</v>
      </c>
      <c r="I50" s="7">
        <v>0.09</v>
      </c>
      <c r="J50" s="7">
        <v>0.1</v>
      </c>
      <c r="K50" s="7">
        <v>0.13500000000000001</v>
      </c>
      <c r="L50" s="7">
        <v>0.16</v>
      </c>
      <c r="M50" s="7">
        <v>0.11799999999999999</v>
      </c>
      <c r="N50" s="7">
        <v>0.108</v>
      </c>
      <c r="O50" s="7">
        <v>0.1</v>
      </c>
      <c r="P50" s="8">
        <v>0.09</v>
      </c>
    </row>
    <row r="51" spans="1:16" ht="30" customHeight="1" x14ac:dyDescent="0.25">
      <c r="A51" s="88" t="s">
        <v>56</v>
      </c>
      <c r="B51" s="27" t="s">
        <v>57</v>
      </c>
      <c r="C51" s="20">
        <v>0.60979606894964156</v>
      </c>
      <c r="D51" s="7">
        <v>0.36599999999999999</v>
      </c>
      <c r="E51" s="12"/>
      <c r="F51" s="10"/>
      <c r="G51" s="10"/>
      <c r="H51" s="10"/>
      <c r="I51" s="12"/>
      <c r="J51" s="10"/>
      <c r="K51" s="10"/>
      <c r="L51" s="10"/>
      <c r="M51" s="10"/>
      <c r="N51" s="10"/>
      <c r="O51" s="10"/>
      <c r="P51" s="11"/>
    </row>
    <row r="52" spans="1:16" ht="30" customHeight="1" x14ac:dyDescent="0.25">
      <c r="A52" s="88" t="s">
        <v>69</v>
      </c>
      <c r="B52" s="27" t="s">
        <v>58</v>
      </c>
      <c r="C52" s="20">
        <v>0.13720411551366934</v>
      </c>
      <c r="D52" s="7">
        <v>0.20599999999999999</v>
      </c>
      <c r="E52" s="7">
        <v>8.2000000000000003E-2</v>
      </c>
      <c r="F52" s="10"/>
      <c r="G52" s="10"/>
      <c r="H52" s="10"/>
      <c r="I52" s="10"/>
      <c r="J52" s="10"/>
      <c r="K52" s="10"/>
      <c r="L52" s="10"/>
      <c r="M52" s="10"/>
      <c r="N52" s="10"/>
      <c r="O52" s="10"/>
      <c r="P52" s="11"/>
    </row>
    <row r="53" spans="1:16" ht="30" customHeight="1" x14ac:dyDescent="0.25">
      <c r="A53" s="88" t="s">
        <v>117</v>
      </c>
      <c r="B53" s="31" t="s">
        <v>59</v>
      </c>
      <c r="C53" s="12"/>
      <c r="D53" s="7">
        <v>8.0000000000000004E-4</v>
      </c>
      <c r="E53" s="7">
        <v>1.5E-3</v>
      </c>
      <c r="F53" s="7">
        <v>5.0000000000000001E-3</v>
      </c>
      <c r="G53" s="7">
        <v>0.01</v>
      </c>
      <c r="H53" s="7">
        <v>1.4999999999999999E-2</v>
      </c>
      <c r="I53" s="7">
        <v>0.02</v>
      </c>
      <c r="J53" s="7">
        <v>0.02</v>
      </c>
      <c r="K53" s="7">
        <v>0.04</v>
      </c>
      <c r="L53" s="7">
        <v>4.4999999999999998E-2</v>
      </c>
      <c r="M53" s="7">
        <v>4.9000000000000002E-2</v>
      </c>
      <c r="N53" s="7">
        <v>5.0999999999999997E-2</v>
      </c>
      <c r="O53" s="7">
        <v>5.1999999999999998E-2</v>
      </c>
      <c r="P53" s="8">
        <v>4.7E-2</v>
      </c>
    </row>
    <row r="54" spans="1:16" ht="30" customHeight="1" x14ac:dyDescent="0.25">
      <c r="A54" s="88" t="s">
        <v>98</v>
      </c>
      <c r="B54" s="27" t="s">
        <v>60</v>
      </c>
      <c r="C54" s="12"/>
      <c r="D54" s="7">
        <v>2.9000000000000001E-2</v>
      </c>
      <c r="E54" s="7">
        <v>6.3E-2</v>
      </c>
      <c r="F54" s="7">
        <v>0.22</v>
      </c>
      <c r="G54" s="7">
        <v>0.33</v>
      </c>
      <c r="H54" s="7">
        <v>0.35</v>
      </c>
      <c r="I54" s="7">
        <v>0.4</v>
      </c>
      <c r="J54" s="7">
        <v>0.9</v>
      </c>
      <c r="K54" s="7">
        <v>1.873</v>
      </c>
      <c r="L54" s="7">
        <v>2.1</v>
      </c>
      <c r="M54" s="7">
        <v>2.7629999999999999</v>
      </c>
      <c r="N54" s="7">
        <v>2.625</v>
      </c>
      <c r="O54" s="7">
        <v>2</v>
      </c>
      <c r="P54" s="8">
        <v>1.4</v>
      </c>
    </row>
    <row r="55" spans="1:16" ht="30" customHeight="1" x14ac:dyDescent="0.25">
      <c r="A55" s="88" t="s">
        <v>61</v>
      </c>
      <c r="B55" s="27" t="s">
        <v>62</v>
      </c>
      <c r="C55" s="12"/>
      <c r="D55" s="12"/>
      <c r="E55" s="7">
        <v>9.1000000000000004E-3</v>
      </c>
      <c r="F55" s="7">
        <v>0.02</v>
      </c>
      <c r="G55" s="7">
        <v>0.02</v>
      </c>
      <c r="H55" s="7">
        <v>0.02</v>
      </c>
      <c r="I55" s="7">
        <v>2.5000000000000001E-2</v>
      </c>
      <c r="J55" s="7">
        <v>2.5000000000000001E-2</v>
      </c>
      <c r="K55" s="7">
        <v>0.03</v>
      </c>
      <c r="L55" s="7">
        <v>0.03</v>
      </c>
      <c r="M55" s="7">
        <v>3.2000000000000001E-2</v>
      </c>
      <c r="N55" s="7">
        <v>2.5000000000000001E-2</v>
      </c>
      <c r="O55" s="7">
        <v>2.5000000000000001E-2</v>
      </c>
      <c r="P55" s="8">
        <v>2.5000000000000001E-2</v>
      </c>
    </row>
    <row r="56" spans="1:16" ht="30" customHeight="1" x14ac:dyDescent="0.25">
      <c r="A56" s="88" t="s">
        <v>70</v>
      </c>
      <c r="B56" s="27" t="s">
        <v>71</v>
      </c>
      <c r="C56" s="12"/>
      <c r="D56" s="12"/>
      <c r="E56" s="20">
        <v>0.15</v>
      </c>
      <c r="F56" s="7">
        <v>0.09</v>
      </c>
      <c r="G56" s="7">
        <v>0.14000000000000001</v>
      </c>
      <c r="H56" s="7">
        <v>0.25</v>
      </c>
      <c r="I56" s="7">
        <v>0.34</v>
      </c>
      <c r="J56" s="7">
        <v>0.36</v>
      </c>
      <c r="K56" s="7">
        <v>0.53</v>
      </c>
      <c r="L56" s="7">
        <v>0.64</v>
      </c>
      <c r="M56" s="7">
        <v>0.76700000000000002</v>
      </c>
      <c r="N56" s="7">
        <v>0.71</v>
      </c>
      <c r="O56" s="7">
        <v>0.73</v>
      </c>
      <c r="P56" s="8">
        <v>0.47</v>
      </c>
    </row>
    <row r="57" spans="1:16" ht="30" customHeight="1" x14ac:dyDescent="0.25">
      <c r="A57" s="88" t="s">
        <v>72</v>
      </c>
      <c r="B57" s="27" t="s">
        <v>73</v>
      </c>
      <c r="C57" s="12"/>
      <c r="D57" s="12"/>
      <c r="E57" s="12"/>
      <c r="F57" s="7">
        <v>2.1999999999999999E-2</v>
      </c>
      <c r="G57" s="7">
        <v>0.01</v>
      </c>
      <c r="H57" s="7">
        <v>0.01</v>
      </c>
      <c r="I57" s="7">
        <v>0.01</v>
      </c>
      <c r="J57" s="7">
        <v>0.01</v>
      </c>
      <c r="K57" s="7">
        <v>0.02</v>
      </c>
      <c r="L57" s="7">
        <v>1.4999999999999999E-2</v>
      </c>
      <c r="M57" s="10"/>
      <c r="N57" s="10"/>
      <c r="O57" s="9"/>
      <c r="P57" s="19"/>
    </row>
    <row r="58" spans="1:16" ht="30" customHeight="1" x14ac:dyDescent="0.25">
      <c r="A58" s="88" t="s">
        <v>74</v>
      </c>
      <c r="B58" s="27" t="s">
        <v>75</v>
      </c>
      <c r="C58" s="12"/>
      <c r="D58" s="12"/>
      <c r="E58" s="20" t="s">
        <v>77</v>
      </c>
      <c r="F58" s="9">
        <v>1E-3</v>
      </c>
      <c r="G58" s="7">
        <v>1E-3</v>
      </c>
      <c r="H58" s="7">
        <v>1E-3</v>
      </c>
      <c r="I58" s="7">
        <v>3.0000000000000001E-3</v>
      </c>
      <c r="J58" s="7">
        <v>3.0000000000000001E-3</v>
      </c>
      <c r="K58" s="7">
        <v>4.0000000000000001E-3</v>
      </c>
      <c r="L58" s="7">
        <v>5.0000000000000001E-3</v>
      </c>
      <c r="M58" s="7">
        <v>5.0000000000000001E-3</v>
      </c>
      <c r="N58" s="7">
        <v>7.0000000000000001E-3</v>
      </c>
      <c r="O58" s="7">
        <v>7.0000000000000001E-3</v>
      </c>
      <c r="P58" s="8">
        <v>6.0000000000000001E-3</v>
      </c>
    </row>
    <row r="59" spans="1:16" ht="30" customHeight="1" x14ac:dyDescent="0.25">
      <c r="A59" s="95" t="s">
        <v>0</v>
      </c>
      <c r="B59" s="35" t="s">
        <v>76</v>
      </c>
      <c r="C59" s="36"/>
      <c r="D59" s="36"/>
      <c r="E59" s="36">
        <v>2.5179999999999998</v>
      </c>
      <c r="F59" s="36">
        <v>2.145</v>
      </c>
      <c r="G59" s="36">
        <v>2.21</v>
      </c>
      <c r="H59" s="36">
        <v>2.4500000000000002</v>
      </c>
      <c r="I59" s="36">
        <v>2.7</v>
      </c>
      <c r="J59" s="36">
        <v>3.2</v>
      </c>
      <c r="K59" s="36">
        <v>4.5199999999999996</v>
      </c>
      <c r="L59" s="36">
        <v>4.4800000000000004</v>
      </c>
      <c r="M59" s="36">
        <v>3.9359999999999999</v>
      </c>
      <c r="N59" s="36">
        <v>3.61</v>
      </c>
      <c r="O59" s="36">
        <v>3.2</v>
      </c>
      <c r="P59" s="37">
        <v>2.8</v>
      </c>
    </row>
    <row r="60" spans="1:16" ht="30" customHeight="1" x14ac:dyDescent="0.25">
      <c r="A60" s="88" t="s">
        <v>78</v>
      </c>
      <c r="B60" s="27" t="s">
        <v>79</v>
      </c>
      <c r="C60" s="12"/>
      <c r="D60" s="12"/>
      <c r="E60" s="12"/>
      <c r="F60" s="12"/>
      <c r="G60" s="12"/>
      <c r="H60" s="7">
        <v>5.0000000000000001E-3</v>
      </c>
      <c r="I60" s="7">
        <v>0.02</v>
      </c>
      <c r="J60" s="7">
        <v>2.5000000000000001E-2</v>
      </c>
      <c r="K60" s="7">
        <v>0.05</v>
      </c>
      <c r="L60" s="7">
        <v>7.4999999999999997E-2</v>
      </c>
      <c r="M60" s="7">
        <v>7.1999999999999995E-2</v>
      </c>
      <c r="N60" s="7">
        <v>7.2999999999999995E-2</v>
      </c>
      <c r="O60" s="7">
        <v>6.7000000000000004E-2</v>
      </c>
      <c r="P60" s="8">
        <v>0.06</v>
      </c>
    </row>
    <row r="61" spans="1:16" ht="30" customHeight="1" x14ac:dyDescent="0.25">
      <c r="A61" s="88" t="s">
        <v>80</v>
      </c>
      <c r="B61" s="27" t="s">
        <v>84</v>
      </c>
      <c r="C61" s="12"/>
      <c r="D61" s="12"/>
      <c r="E61" s="12"/>
      <c r="F61" s="12"/>
      <c r="G61" s="12"/>
      <c r="H61" s="7">
        <v>0</v>
      </c>
      <c r="I61" s="7">
        <v>1E-3</v>
      </c>
      <c r="J61" s="7">
        <v>1E-3</v>
      </c>
      <c r="K61" s="7">
        <v>1E-3</v>
      </c>
      <c r="L61" s="7">
        <v>2E-3</v>
      </c>
      <c r="M61" s="7">
        <v>2E-3</v>
      </c>
      <c r="N61" s="7">
        <v>2E-3</v>
      </c>
      <c r="O61" s="7">
        <v>2E-3</v>
      </c>
      <c r="P61" s="8">
        <v>2E-3</v>
      </c>
    </row>
    <row r="62" spans="1:16" ht="30" customHeight="1" x14ac:dyDescent="0.25">
      <c r="A62" s="88" t="s">
        <v>85</v>
      </c>
      <c r="B62" s="27" t="s">
        <v>86</v>
      </c>
      <c r="C62" s="12"/>
      <c r="D62" s="12"/>
      <c r="E62" s="12"/>
      <c r="F62" s="12"/>
      <c r="G62" s="12"/>
      <c r="H62" s="12"/>
      <c r="I62" s="7">
        <v>0.05</v>
      </c>
      <c r="J62" s="7">
        <v>0.08</v>
      </c>
      <c r="K62" s="7">
        <v>9.5000000000000001E-2</v>
      </c>
      <c r="L62" s="7">
        <v>0.02</v>
      </c>
      <c r="M62" s="7">
        <v>1.9E-2</v>
      </c>
      <c r="N62" s="7">
        <v>1.4E-2</v>
      </c>
      <c r="O62" s="10"/>
      <c r="P62" s="11"/>
    </row>
    <row r="63" spans="1:16" ht="30" customHeight="1" x14ac:dyDescent="0.25">
      <c r="A63" s="88" t="s">
        <v>87</v>
      </c>
      <c r="B63" s="27" t="s">
        <v>88</v>
      </c>
      <c r="C63" s="12"/>
      <c r="D63" s="12"/>
      <c r="E63" s="12"/>
      <c r="F63" s="12"/>
      <c r="G63" s="12"/>
      <c r="H63" s="12"/>
      <c r="I63" s="7">
        <v>0.08</v>
      </c>
      <c r="J63" s="7">
        <v>0.2</v>
      </c>
      <c r="K63" s="10"/>
      <c r="L63" s="10"/>
      <c r="M63" s="10"/>
      <c r="N63" s="10"/>
      <c r="O63" s="10"/>
      <c r="P63" s="11"/>
    </row>
    <row r="64" spans="1:16" ht="30" customHeight="1" x14ac:dyDescent="0.25">
      <c r="A64" s="95" t="s">
        <v>89</v>
      </c>
      <c r="B64" s="35" t="s">
        <v>90</v>
      </c>
      <c r="C64" s="36"/>
      <c r="D64" s="36"/>
      <c r="E64" s="36"/>
      <c r="F64" s="36"/>
      <c r="G64" s="36"/>
      <c r="H64" s="36"/>
      <c r="I64" s="36"/>
      <c r="J64" s="36">
        <v>0.5</v>
      </c>
      <c r="K64" s="36">
        <v>0.49</v>
      </c>
      <c r="L64" s="36">
        <v>0.52500000000000002</v>
      </c>
      <c r="M64" s="36">
        <v>0.63700000000000001</v>
      </c>
      <c r="N64" s="36">
        <v>0.59499999999999997</v>
      </c>
      <c r="O64" s="38"/>
      <c r="P64" s="39"/>
    </row>
    <row r="65" spans="1:16" ht="30" customHeight="1" x14ac:dyDescent="0.25">
      <c r="A65" s="88" t="s">
        <v>91</v>
      </c>
      <c r="B65" s="27" t="s">
        <v>92</v>
      </c>
      <c r="C65" s="12"/>
      <c r="D65" s="12"/>
      <c r="E65" s="12"/>
      <c r="F65" s="12"/>
      <c r="G65" s="12"/>
      <c r="H65" s="12"/>
      <c r="I65" s="12"/>
      <c r="J65" s="10"/>
      <c r="K65" s="7">
        <v>0</v>
      </c>
      <c r="L65" s="7">
        <v>0</v>
      </c>
      <c r="M65" s="7">
        <v>0</v>
      </c>
      <c r="N65" s="7">
        <v>0</v>
      </c>
      <c r="O65" s="7">
        <v>1E-3</v>
      </c>
      <c r="P65" s="8">
        <v>1E-3</v>
      </c>
    </row>
    <row r="66" spans="1:16" ht="30" customHeight="1" x14ac:dyDescent="0.25">
      <c r="A66" s="88" t="s">
        <v>99</v>
      </c>
      <c r="B66" s="27" t="s">
        <v>100</v>
      </c>
      <c r="C66" s="12"/>
      <c r="D66" s="12"/>
      <c r="E66" s="12"/>
      <c r="F66" s="12"/>
      <c r="G66" s="12"/>
      <c r="H66" s="12"/>
      <c r="I66" s="12"/>
      <c r="J66" s="21">
        <v>3.0000000000000001E-3</v>
      </c>
      <c r="K66" s="20">
        <v>5.0000000000000001E-3</v>
      </c>
      <c r="L66" s="7">
        <v>6.0000000000000001E-3</v>
      </c>
      <c r="M66" s="7">
        <v>6.0000000000000001E-3</v>
      </c>
      <c r="N66" s="7">
        <v>6.0000000000000001E-3</v>
      </c>
      <c r="O66" s="7">
        <v>6.0000000000000001E-3</v>
      </c>
      <c r="P66" s="8">
        <v>5.0000000000000001E-3</v>
      </c>
    </row>
    <row r="67" spans="1:16" ht="30" customHeight="1" x14ac:dyDescent="0.25">
      <c r="A67" s="88" t="s">
        <v>101</v>
      </c>
      <c r="B67" s="27" t="s">
        <v>102</v>
      </c>
      <c r="C67" s="12"/>
      <c r="D67" s="12"/>
      <c r="E67" s="12"/>
      <c r="F67" s="12"/>
      <c r="G67" s="12"/>
      <c r="H67" s="12"/>
      <c r="I67" s="12"/>
      <c r="J67" s="21">
        <v>0.02</v>
      </c>
      <c r="K67" s="7">
        <v>2.1999999999999999E-2</v>
      </c>
      <c r="L67" s="7">
        <v>0.04</v>
      </c>
      <c r="M67" s="7">
        <v>2.5999999999999999E-2</v>
      </c>
      <c r="N67" s="10"/>
      <c r="O67" s="10"/>
      <c r="P67" s="11"/>
    </row>
    <row r="68" spans="1:16" ht="30" customHeight="1" x14ac:dyDescent="0.25">
      <c r="A68" s="88" t="s">
        <v>103</v>
      </c>
      <c r="B68" s="27" t="s">
        <v>104</v>
      </c>
      <c r="C68" s="12"/>
      <c r="D68" s="12"/>
      <c r="E68" s="12"/>
      <c r="F68" s="12"/>
      <c r="G68" s="12"/>
      <c r="H68" s="12"/>
      <c r="I68" s="12"/>
      <c r="J68" s="21">
        <v>0.03</v>
      </c>
      <c r="K68" s="7">
        <v>2.5000000000000001E-2</v>
      </c>
      <c r="L68" s="7">
        <v>0.03</v>
      </c>
      <c r="M68" s="7">
        <v>3.2000000000000001E-2</v>
      </c>
      <c r="N68" s="7">
        <v>3.5000000000000003E-2</v>
      </c>
      <c r="O68" s="7">
        <v>3.2000000000000001E-2</v>
      </c>
      <c r="P68" s="8">
        <v>0.03</v>
      </c>
    </row>
    <row r="69" spans="1:16" ht="30" customHeight="1" x14ac:dyDescent="0.25">
      <c r="A69" s="88" t="s">
        <v>105</v>
      </c>
      <c r="B69" s="27" t="s">
        <v>106</v>
      </c>
      <c r="C69" s="12"/>
      <c r="D69" s="12"/>
      <c r="E69" s="12"/>
      <c r="F69" s="12"/>
      <c r="G69" s="12"/>
      <c r="H69" s="12"/>
      <c r="I69" s="12"/>
      <c r="J69" s="21">
        <v>0.05</v>
      </c>
      <c r="K69" s="7">
        <v>7.1999999999999995E-2</v>
      </c>
      <c r="L69" s="7">
        <v>1.4999999999999999E-2</v>
      </c>
      <c r="M69" s="7">
        <v>4.0000000000000001E-3</v>
      </c>
      <c r="N69" s="10"/>
      <c r="O69" s="10"/>
      <c r="P69" s="11"/>
    </row>
    <row r="70" spans="1:16" ht="30" customHeight="1" x14ac:dyDescent="0.25">
      <c r="A70" s="88" t="s">
        <v>107</v>
      </c>
      <c r="B70" s="27" t="s">
        <v>108</v>
      </c>
      <c r="C70" s="12"/>
      <c r="D70" s="12"/>
      <c r="E70" s="12"/>
      <c r="F70" s="12"/>
      <c r="G70" s="12"/>
      <c r="H70" s="12"/>
      <c r="I70" s="12"/>
      <c r="J70" s="21">
        <v>1E-3</v>
      </c>
      <c r="K70" s="7">
        <v>1E-3</v>
      </c>
      <c r="L70" s="7">
        <v>2E-3</v>
      </c>
      <c r="M70" s="7">
        <v>4.0000000000000001E-3</v>
      </c>
      <c r="N70" s="7">
        <v>4.0000000000000001E-3</v>
      </c>
      <c r="O70" s="7">
        <v>3.0000000000000001E-3</v>
      </c>
      <c r="P70" s="8">
        <v>3.0000000000000001E-3</v>
      </c>
    </row>
    <row r="71" spans="1:16" ht="30" customHeight="1" x14ac:dyDescent="0.25">
      <c r="A71" s="88" t="s">
        <v>109</v>
      </c>
      <c r="B71" s="27" t="s">
        <v>110</v>
      </c>
      <c r="C71" s="12"/>
      <c r="D71" s="12"/>
      <c r="E71" s="12"/>
      <c r="F71" s="12"/>
      <c r="G71" s="12"/>
      <c r="H71" s="12"/>
      <c r="I71" s="12"/>
      <c r="J71" s="21">
        <v>0</v>
      </c>
      <c r="K71" s="7">
        <v>0</v>
      </c>
      <c r="L71" s="7">
        <v>0</v>
      </c>
      <c r="M71" s="7">
        <v>0</v>
      </c>
      <c r="N71" s="20">
        <v>0</v>
      </c>
      <c r="O71" s="20">
        <v>0</v>
      </c>
      <c r="P71" s="22">
        <v>0</v>
      </c>
    </row>
    <row r="72" spans="1:16" ht="30" customHeight="1" x14ac:dyDescent="0.25">
      <c r="A72" s="88" t="s">
        <v>111</v>
      </c>
      <c r="B72" s="27" t="s">
        <v>112</v>
      </c>
      <c r="C72" s="12"/>
      <c r="D72" s="12"/>
      <c r="E72" s="12"/>
      <c r="F72" s="12"/>
      <c r="G72" s="12"/>
      <c r="H72" s="12"/>
      <c r="I72" s="12"/>
      <c r="J72" s="21">
        <v>0</v>
      </c>
      <c r="K72" s="7">
        <v>6.0000000000000001E-3</v>
      </c>
      <c r="L72" s="7">
        <v>8.0000000000000002E-3</v>
      </c>
      <c r="M72" s="7">
        <v>0.01</v>
      </c>
      <c r="N72" s="9">
        <v>1.0999999999999999E-2</v>
      </c>
      <c r="O72" s="9">
        <v>1.0999999999999999E-2</v>
      </c>
      <c r="P72" s="19">
        <v>1.0999999999999999E-2</v>
      </c>
    </row>
    <row r="73" spans="1:16" ht="30" customHeight="1" x14ac:dyDescent="0.25">
      <c r="A73" s="88" t="s">
        <v>113</v>
      </c>
      <c r="B73" s="27" t="s">
        <v>114</v>
      </c>
      <c r="C73" s="12"/>
      <c r="D73" s="12"/>
      <c r="E73" s="12"/>
      <c r="F73" s="12"/>
      <c r="G73" s="12"/>
      <c r="H73" s="12"/>
      <c r="I73" s="12"/>
      <c r="J73" s="10"/>
      <c r="K73" s="7">
        <v>0</v>
      </c>
      <c r="L73" s="7">
        <v>0</v>
      </c>
      <c r="M73" s="7">
        <v>0</v>
      </c>
      <c r="N73" s="9">
        <v>0</v>
      </c>
      <c r="O73" s="9">
        <v>0</v>
      </c>
      <c r="P73" s="19">
        <v>0</v>
      </c>
    </row>
    <row r="74" spans="1:16" ht="30" customHeight="1" x14ac:dyDescent="0.25">
      <c r="A74" s="88" t="s">
        <v>115</v>
      </c>
      <c r="B74" s="27" t="s">
        <v>51</v>
      </c>
      <c r="C74" s="12"/>
      <c r="D74" s="12"/>
      <c r="E74" s="12"/>
      <c r="F74" s="12"/>
      <c r="G74" s="12"/>
      <c r="H74" s="12"/>
      <c r="I74" s="23">
        <v>0.16</v>
      </c>
      <c r="J74" s="21">
        <v>0.16</v>
      </c>
      <c r="K74" s="7">
        <v>0.17</v>
      </c>
      <c r="L74" s="7">
        <v>0.185</v>
      </c>
      <c r="M74" s="7">
        <v>0.19</v>
      </c>
      <c r="N74" s="9">
        <v>0.19500000000000001</v>
      </c>
      <c r="O74" s="9">
        <v>0.19500000000000001</v>
      </c>
      <c r="P74" s="19">
        <v>0.19500000000000001</v>
      </c>
    </row>
    <row r="75" spans="1:16" ht="30" customHeight="1" x14ac:dyDescent="0.25">
      <c r="A75" s="88" t="s">
        <v>118</v>
      </c>
      <c r="B75" s="27" t="s">
        <v>119</v>
      </c>
      <c r="C75" s="12"/>
      <c r="D75" s="12"/>
      <c r="E75" s="12"/>
      <c r="F75" s="12"/>
      <c r="G75" s="12"/>
      <c r="H75" s="12"/>
      <c r="I75" s="12"/>
      <c r="J75" s="10"/>
      <c r="K75" s="12"/>
      <c r="L75" s="7">
        <v>0</v>
      </c>
      <c r="M75" s="7">
        <v>0</v>
      </c>
      <c r="N75" s="9">
        <v>0</v>
      </c>
      <c r="O75" s="9">
        <v>0</v>
      </c>
      <c r="P75" s="19">
        <v>0</v>
      </c>
    </row>
    <row r="76" spans="1:16" ht="30" customHeight="1" x14ac:dyDescent="0.25">
      <c r="A76" s="88" t="s">
        <v>3</v>
      </c>
      <c r="B76" s="27" t="s">
        <v>120</v>
      </c>
      <c r="C76" s="12"/>
      <c r="D76" s="12"/>
      <c r="E76" s="12"/>
      <c r="F76" s="12"/>
      <c r="G76" s="12"/>
      <c r="H76" s="12"/>
      <c r="I76" s="12"/>
      <c r="J76" s="21"/>
      <c r="K76" s="7">
        <v>0.03</v>
      </c>
      <c r="L76" s="7">
        <v>0.03</v>
      </c>
      <c r="M76" s="7">
        <v>2.8000000000000001E-2</v>
      </c>
      <c r="N76" s="9">
        <v>2.8000000000000001E-2</v>
      </c>
      <c r="O76" s="9">
        <v>2.8000000000000001E-2</v>
      </c>
      <c r="P76" s="19">
        <v>2.5000000000000001E-2</v>
      </c>
    </row>
    <row r="77" spans="1:16" ht="30" customHeight="1" x14ac:dyDescent="0.25">
      <c r="A77" s="88" t="s">
        <v>121</v>
      </c>
      <c r="B77" s="27" t="s">
        <v>122</v>
      </c>
      <c r="C77" s="12"/>
      <c r="D77" s="12"/>
      <c r="E77" s="12"/>
      <c r="F77" s="12"/>
      <c r="G77" s="12"/>
      <c r="H77" s="12"/>
      <c r="I77" s="12"/>
      <c r="J77" s="10"/>
      <c r="K77" s="12"/>
      <c r="L77" s="7">
        <v>7.0000000000000001E-3</v>
      </c>
      <c r="M77" s="7">
        <v>0.01</v>
      </c>
      <c r="N77" s="9">
        <v>1.2999999999999999E-2</v>
      </c>
      <c r="O77" s="9">
        <v>0.01</v>
      </c>
      <c r="P77" s="19">
        <v>8.9999999999999993E-3</v>
      </c>
    </row>
    <row r="78" spans="1:16" ht="30" customHeight="1" x14ac:dyDescent="0.25">
      <c r="A78" s="88" t="s">
        <v>123</v>
      </c>
      <c r="B78" s="27" t="s">
        <v>124</v>
      </c>
      <c r="C78" s="12"/>
      <c r="D78" s="12"/>
      <c r="E78" s="12"/>
      <c r="F78" s="12"/>
      <c r="G78" s="12"/>
      <c r="H78" s="12"/>
      <c r="I78" s="12"/>
      <c r="J78" s="10"/>
      <c r="K78" s="12"/>
      <c r="L78" s="7">
        <v>1.4950000000000001</v>
      </c>
      <c r="M78" s="7">
        <v>1.6819999999999999</v>
      </c>
      <c r="N78" s="9">
        <v>1.7849999999999999</v>
      </c>
      <c r="O78" s="9">
        <v>1.89</v>
      </c>
      <c r="P78" s="19">
        <v>1.89</v>
      </c>
    </row>
    <row r="79" spans="1:16" ht="30" customHeight="1" x14ac:dyDescent="0.25">
      <c r="A79" s="88" t="s">
        <v>125</v>
      </c>
      <c r="B79" s="27" t="s">
        <v>126</v>
      </c>
      <c r="C79" s="12"/>
      <c r="D79" s="12"/>
      <c r="E79" s="12"/>
      <c r="F79" s="12"/>
      <c r="G79" s="12"/>
      <c r="H79" s="12"/>
      <c r="I79" s="12"/>
      <c r="J79" s="10"/>
      <c r="K79" s="12"/>
      <c r="L79" s="7">
        <v>0.249</v>
      </c>
      <c r="M79" s="7">
        <v>1.089</v>
      </c>
      <c r="N79" s="9">
        <v>1.5249999999999999</v>
      </c>
      <c r="O79" s="9">
        <v>1.92</v>
      </c>
      <c r="P79" s="19">
        <v>1.825</v>
      </c>
    </row>
    <row r="80" spans="1:16" ht="30" customHeight="1" x14ac:dyDescent="0.25">
      <c r="A80" s="88" t="s">
        <v>127</v>
      </c>
      <c r="B80" s="27" t="s">
        <v>128</v>
      </c>
      <c r="C80" s="12"/>
      <c r="D80" s="12"/>
      <c r="E80" s="12"/>
      <c r="F80" s="12"/>
      <c r="G80" s="12"/>
      <c r="H80" s="12"/>
      <c r="I80" s="12"/>
      <c r="J80" s="10"/>
      <c r="K80" s="12"/>
      <c r="L80" s="12"/>
      <c r="M80" s="7">
        <v>0</v>
      </c>
      <c r="N80" s="9">
        <v>0</v>
      </c>
      <c r="O80" s="9">
        <v>0</v>
      </c>
      <c r="P80" s="19">
        <v>0</v>
      </c>
    </row>
    <row r="81" spans="1:16" ht="30" customHeight="1" x14ac:dyDescent="0.25">
      <c r="A81" s="88" t="s">
        <v>132</v>
      </c>
      <c r="B81" s="27" t="s">
        <v>130</v>
      </c>
      <c r="C81" s="12"/>
      <c r="D81" s="12"/>
      <c r="E81" s="12"/>
      <c r="F81" s="12"/>
      <c r="G81" s="12"/>
      <c r="H81" s="12"/>
      <c r="I81" s="12"/>
      <c r="J81" s="10"/>
      <c r="K81" s="12"/>
      <c r="L81" s="12"/>
      <c r="M81" s="12"/>
      <c r="N81" s="9">
        <v>4.0000000000000001E-3</v>
      </c>
      <c r="O81" s="9">
        <v>4.0000000000000001E-3</v>
      </c>
      <c r="P81" s="19">
        <v>4.0000000000000001E-3</v>
      </c>
    </row>
    <row r="82" spans="1:16" ht="30" customHeight="1" x14ac:dyDescent="0.25">
      <c r="A82" s="88" t="s">
        <v>131</v>
      </c>
      <c r="B82" s="27" t="s">
        <v>133</v>
      </c>
      <c r="C82" s="12"/>
      <c r="D82" s="12"/>
      <c r="E82" s="12"/>
      <c r="F82" s="12"/>
      <c r="G82" s="12"/>
      <c r="H82" s="12"/>
      <c r="I82" s="12"/>
      <c r="J82" s="10"/>
      <c r="K82" s="12"/>
      <c r="L82" s="12"/>
      <c r="M82" s="12"/>
      <c r="N82" s="9">
        <v>0.02</v>
      </c>
      <c r="O82" s="9">
        <v>5.5E-2</v>
      </c>
      <c r="P82" s="19">
        <v>0.08</v>
      </c>
    </row>
    <row r="83" spans="1:16" ht="30" customHeight="1" x14ac:dyDescent="0.25">
      <c r="A83" s="88" t="s">
        <v>134</v>
      </c>
      <c r="B83" s="27" t="s">
        <v>136</v>
      </c>
      <c r="C83" s="12"/>
      <c r="D83" s="12"/>
      <c r="E83" s="12"/>
      <c r="F83" s="12"/>
      <c r="G83" s="12"/>
      <c r="H83" s="12"/>
      <c r="I83" s="12"/>
      <c r="J83" s="10"/>
      <c r="K83" s="12"/>
      <c r="L83" s="12"/>
      <c r="M83" s="12"/>
      <c r="N83" s="9">
        <v>0.09</v>
      </c>
      <c r="O83" s="9">
        <v>0.27</v>
      </c>
      <c r="P83" s="19">
        <v>0.43</v>
      </c>
    </row>
    <row r="84" spans="1:16" ht="30" customHeight="1" x14ac:dyDescent="0.25">
      <c r="A84" s="88" t="s">
        <v>135</v>
      </c>
      <c r="B84" s="27" t="s">
        <v>136</v>
      </c>
      <c r="C84" s="12"/>
      <c r="D84" s="12"/>
      <c r="E84" s="12"/>
      <c r="F84" s="12"/>
      <c r="G84" s="12"/>
      <c r="H84" s="12"/>
      <c r="I84" s="12"/>
      <c r="J84" s="10"/>
      <c r="K84" s="12"/>
      <c r="L84" s="12"/>
      <c r="M84" s="12"/>
      <c r="N84" s="9">
        <v>4.4999999999999998E-2</v>
      </c>
      <c r="O84" s="9">
        <v>0.13500000000000001</v>
      </c>
      <c r="P84" s="19">
        <v>0.22</v>
      </c>
    </row>
    <row r="85" spans="1:16" ht="30" customHeight="1" x14ac:dyDescent="0.25">
      <c r="A85" s="88" t="s">
        <v>137</v>
      </c>
      <c r="B85" s="27" t="s">
        <v>138</v>
      </c>
      <c r="C85" s="12"/>
      <c r="D85" s="12"/>
      <c r="E85" s="12"/>
      <c r="F85" s="12"/>
      <c r="G85" s="12"/>
      <c r="H85" s="12"/>
      <c r="I85" s="12"/>
      <c r="J85" s="10"/>
      <c r="K85" s="12"/>
      <c r="L85" s="12"/>
      <c r="M85" s="12"/>
      <c r="N85" s="9">
        <v>0</v>
      </c>
      <c r="O85" s="9">
        <v>0</v>
      </c>
      <c r="P85" s="11"/>
    </row>
    <row r="86" spans="1:16" ht="30" customHeight="1" x14ac:dyDescent="0.25">
      <c r="A86" s="95" t="s">
        <v>139</v>
      </c>
      <c r="B86" s="35"/>
      <c r="C86" s="36"/>
      <c r="D86" s="36"/>
      <c r="E86" s="36"/>
      <c r="F86" s="36"/>
      <c r="G86" s="36"/>
      <c r="H86" s="36"/>
      <c r="I86" s="36"/>
      <c r="J86" s="38"/>
      <c r="K86" s="36"/>
      <c r="L86" s="36"/>
      <c r="M86" s="36">
        <v>1</v>
      </c>
      <c r="N86" s="38"/>
      <c r="O86" s="38"/>
      <c r="P86" s="39"/>
    </row>
    <row r="87" spans="1:16" ht="30" customHeight="1" x14ac:dyDescent="0.25">
      <c r="A87" s="88" t="s">
        <v>4</v>
      </c>
      <c r="B87" s="27" t="s">
        <v>141</v>
      </c>
      <c r="C87" s="12"/>
      <c r="D87" s="12"/>
      <c r="E87" s="12"/>
      <c r="F87" s="12"/>
      <c r="G87" s="12"/>
      <c r="H87" s="12"/>
      <c r="I87" s="12"/>
      <c r="J87" s="10"/>
      <c r="K87" s="12"/>
      <c r="L87" s="12"/>
      <c r="M87" s="12"/>
      <c r="N87" s="9">
        <v>0</v>
      </c>
      <c r="O87" s="9">
        <v>0</v>
      </c>
      <c r="P87" s="19">
        <v>0</v>
      </c>
    </row>
    <row r="88" spans="1:16" ht="30" customHeight="1" x14ac:dyDescent="0.25">
      <c r="A88" s="88" t="s">
        <v>143</v>
      </c>
      <c r="B88" s="27" t="s">
        <v>140</v>
      </c>
      <c r="C88" s="12"/>
      <c r="D88" s="12"/>
      <c r="E88" s="12"/>
      <c r="F88" s="12"/>
      <c r="G88" s="12"/>
      <c r="H88" s="12"/>
      <c r="I88" s="12"/>
      <c r="J88" s="10"/>
      <c r="K88" s="12"/>
      <c r="L88" s="12"/>
      <c r="M88" s="12"/>
      <c r="N88" s="9">
        <v>1.0999999999999999E-2</v>
      </c>
      <c r="O88" s="9">
        <v>7.0000000000000007E-2</v>
      </c>
      <c r="P88" s="19">
        <v>0.08</v>
      </c>
    </row>
    <row r="89" spans="1:16" ht="30" customHeight="1" x14ac:dyDescent="0.25">
      <c r="A89" s="88" t="s">
        <v>144</v>
      </c>
      <c r="B89" s="27" t="s">
        <v>145</v>
      </c>
      <c r="C89" s="12"/>
      <c r="D89" s="12"/>
      <c r="E89" s="12"/>
      <c r="F89" s="12"/>
      <c r="G89" s="12"/>
      <c r="H89" s="12"/>
      <c r="I89" s="12"/>
      <c r="J89" s="10"/>
      <c r="K89" s="12"/>
      <c r="L89" s="12"/>
      <c r="M89" s="12"/>
      <c r="N89" s="10"/>
      <c r="O89" s="9">
        <v>0</v>
      </c>
      <c r="P89" s="19">
        <v>0</v>
      </c>
    </row>
    <row r="90" spans="1:16" ht="30" customHeight="1" x14ac:dyDescent="0.25">
      <c r="A90" s="88" t="s">
        <v>146</v>
      </c>
      <c r="B90" s="27" t="s">
        <v>147</v>
      </c>
      <c r="C90" s="12"/>
      <c r="D90" s="12"/>
      <c r="E90" s="12"/>
      <c r="F90" s="12"/>
      <c r="G90" s="12"/>
      <c r="H90" s="12"/>
      <c r="I90" s="12"/>
      <c r="J90" s="10"/>
      <c r="K90" s="12"/>
      <c r="L90" s="12"/>
      <c r="M90" s="12"/>
      <c r="N90" s="9">
        <v>2E-3</v>
      </c>
      <c r="O90" s="9">
        <v>5.0000000000000001E-3</v>
      </c>
      <c r="P90" s="19">
        <v>7.0000000000000001E-3</v>
      </c>
    </row>
    <row r="91" spans="1:16" ht="30" customHeight="1" thickBot="1" x14ac:dyDescent="0.3">
      <c r="A91" s="90" t="s">
        <v>148</v>
      </c>
      <c r="B91" s="32" t="s">
        <v>147</v>
      </c>
      <c r="C91" s="12"/>
      <c r="D91" s="12"/>
      <c r="E91" s="12"/>
      <c r="F91" s="12"/>
      <c r="G91" s="12"/>
      <c r="H91" s="12"/>
      <c r="I91" s="12"/>
      <c r="J91" s="10"/>
      <c r="K91" s="12"/>
      <c r="L91" s="12"/>
      <c r="M91" s="12"/>
      <c r="N91" s="9">
        <v>1E-3</v>
      </c>
      <c r="O91" s="9">
        <v>3.0000000000000001E-3</v>
      </c>
      <c r="P91" s="19">
        <v>4.0000000000000001E-3</v>
      </c>
    </row>
    <row r="92" spans="1:16" ht="30" customHeight="1" thickBot="1" x14ac:dyDescent="0.3">
      <c r="A92" s="91" t="s">
        <v>159</v>
      </c>
      <c r="B92" s="99"/>
      <c r="C92" s="73">
        <f>SUM(C37:C91)-C59-C64-C86</f>
        <v>4.4553225287633191</v>
      </c>
      <c r="D92" s="73">
        <f t="shared" ref="D92:P92" si="3">SUM(D37:D91)-D59-D64-D86</f>
        <v>4.0822614006710811</v>
      </c>
      <c r="E92" s="73">
        <f t="shared" si="3"/>
        <v>3.5876999999999999</v>
      </c>
      <c r="F92" s="73">
        <f t="shared" si="3"/>
        <v>3.6429999999999993</v>
      </c>
      <c r="G92" s="73">
        <f t="shared" si="3"/>
        <v>3.8560000000000008</v>
      </c>
      <c r="H92" s="73">
        <f t="shared" si="3"/>
        <v>4.2469999999999999</v>
      </c>
      <c r="I92" s="73">
        <f t="shared" si="3"/>
        <v>4.7140000000000004</v>
      </c>
      <c r="J92" s="73">
        <f t="shared" si="3"/>
        <v>5.8280000000000003</v>
      </c>
      <c r="K92" s="73">
        <f t="shared" si="3"/>
        <v>7.8140000000000001</v>
      </c>
      <c r="L92" s="73">
        <f t="shared" si="3"/>
        <v>9.0539999999999985</v>
      </c>
      <c r="M92" s="73">
        <f t="shared" si="3"/>
        <v>11.149000000000001</v>
      </c>
      <c r="N92" s="73">
        <f t="shared" si="3"/>
        <v>11.703999999999999</v>
      </c>
      <c r="O92" s="73">
        <f t="shared" si="3"/>
        <v>12.109000000000002</v>
      </c>
      <c r="P92" s="74">
        <f t="shared" si="3"/>
        <v>11.337</v>
      </c>
    </row>
    <row r="93" spans="1:16" ht="30" customHeight="1" thickBot="1" x14ac:dyDescent="0.3">
      <c r="A93" s="96" t="s">
        <v>172</v>
      </c>
      <c r="B93" s="83"/>
      <c r="C93" s="75">
        <f>C92-C54-C79</f>
        <v>4.4553225287633191</v>
      </c>
      <c r="D93" s="75">
        <f t="shared" ref="D93:P93" si="4">D92-D54-D79</f>
        <v>4.0532614006710812</v>
      </c>
      <c r="E93" s="75">
        <f t="shared" si="4"/>
        <v>3.5246999999999997</v>
      </c>
      <c r="F93" s="75">
        <f t="shared" si="4"/>
        <v>3.4229999999999992</v>
      </c>
      <c r="G93" s="75">
        <f t="shared" si="4"/>
        <v>3.5260000000000007</v>
      </c>
      <c r="H93" s="75">
        <f t="shared" si="4"/>
        <v>3.8969999999999998</v>
      </c>
      <c r="I93" s="75">
        <f t="shared" si="4"/>
        <v>4.3140000000000001</v>
      </c>
      <c r="J93" s="75">
        <f t="shared" si="4"/>
        <v>4.9279999999999999</v>
      </c>
      <c r="K93" s="75">
        <f t="shared" si="4"/>
        <v>5.9409999999999998</v>
      </c>
      <c r="L93" s="75">
        <f t="shared" si="4"/>
        <v>6.7049999999999992</v>
      </c>
      <c r="M93" s="75">
        <f t="shared" si="4"/>
        <v>7.2970000000000006</v>
      </c>
      <c r="N93" s="75">
        <f t="shared" si="4"/>
        <v>7.5539999999999985</v>
      </c>
      <c r="O93" s="75">
        <f t="shared" si="4"/>
        <v>8.1890000000000018</v>
      </c>
      <c r="P93" s="75">
        <f t="shared" si="4"/>
        <v>8.1120000000000001</v>
      </c>
    </row>
    <row r="94" spans="1:16" ht="30" customHeight="1" thickBot="1" x14ac:dyDescent="0.3">
      <c r="A94" s="86" t="s">
        <v>63</v>
      </c>
      <c r="B94" s="28"/>
      <c r="C94" s="14"/>
      <c r="D94" s="14"/>
      <c r="E94" s="14"/>
      <c r="F94" s="3"/>
      <c r="G94" s="3"/>
      <c r="H94" s="3"/>
      <c r="I94" s="3"/>
      <c r="J94" s="3"/>
      <c r="K94" s="3"/>
      <c r="L94" s="3"/>
      <c r="M94" s="3"/>
      <c r="N94" s="3"/>
      <c r="O94" s="3"/>
      <c r="P94" s="4"/>
    </row>
    <row r="95" spans="1:16" ht="30" customHeight="1" thickBot="1" x14ac:dyDescent="0.3">
      <c r="A95" s="92" t="s">
        <v>64</v>
      </c>
      <c r="B95" s="29" t="s">
        <v>65</v>
      </c>
      <c r="C95" s="15">
        <v>0.82322469308201607</v>
      </c>
      <c r="D95" s="15">
        <v>0.93</v>
      </c>
      <c r="E95" s="15">
        <v>1.35</v>
      </c>
      <c r="F95" s="15">
        <v>1.37</v>
      </c>
      <c r="G95" s="15">
        <v>1.6</v>
      </c>
      <c r="H95" s="15">
        <v>1.64</v>
      </c>
      <c r="I95" s="5"/>
      <c r="J95" s="5"/>
      <c r="K95" s="5"/>
      <c r="L95" s="5"/>
      <c r="M95" s="5"/>
      <c r="N95" s="5"/>
      <c r="O95" s="5"/>
      <c r="P95" s="6"/>
    </row>
    <row r="96" spans="1:16" ht="30" customHeight="1" thickBot="1" x14ac:dyDescent="0.3">
      <c r="A96" s="71" t="s">
        <v>160</v>
      </c>
      <c r="B96" s="101" t="s">
        <v>161</v>
      </c>
      <c r="C96" s="72"/>
      <c r="D96" s="72"/>
      <c r="E96" s="72"/>
      <c r="F96" s="72"/>
      <c r="G96" s="72"/>
      <c r="H96" s="72"/>
      <c r="I96" s="72"/>
      <c r="J96" s="72"/>
      <c r="K96" s="72"/>
      <c r="L96" s="72"/>
      <c r="M96" s="72"/>
      <c r="N96" s="72"/>
      <c r="O96" s="72"/>
      <c r="P96" s="4">
        <v>0.16800000000000001</v>
      </c>
    </row>
    <row r="97" spans="1:16" ht="30" customHeight="1" thickBot="1" x14ac:dyDescent="0.3">
      <c r="A97" s="76" t="s">
        <v>162</v>
      </c>
      <c r="B97" s="102"/>
      <c r="C97" s="77">
        <f>SUM(C37:C91)-C59</f>
        <v>4.4553225287633191</v>
      </c>
      <c r="D97" s="77">
        <f>SUM(D37:D91)-D59</f>
        <v>4.0822614006710811</v>
      </c>
      <c r="E97" s="77">
        <f>SUM(E37:E91)-E59</f>
        <v>3.5876999999999999</v>
      </c>
      <c r="F97" s="77">
        <f>SUM(F37:F91)-F59</f>
        <v>3.6429999999999993</v>
      </c>
      <c r="G97" s="77">
        <f>SUM(G37:G91)-G59</f>
        <v>3.8560000000000008</v>
      </c>
      <c r="H97" s="77">
        <f>SUM(H37:H91)-H59</f>
        <v>4.2469999999999999</v>
      </c>
      <c r="I97" s="77">
        <f>SUM(I37:I91)-I59</f>
        <v>4.7140000000000004</v>
      </c>
      <c r="J97" s="77">
        <f>SUM(J37:J91)-J59</f>
        <v>6.3280000000000003</v>
      </c>
      <c r="K97" s="77">
        <f>SUM(K37:K91)-K59</f>
        <v>8.3040000000000003</v>
      </c>
      <c r="L97" s="77">
        <f>SUM(L37:L91)-L59</f>
        <v>9.5789999999999988</v>
      </c>
      <c r="M97" s="77">
        <f>SUM(M37:M91)-M59-M86</f>
        <v>11.786000000000001</v>
      </c>
      <c r="N97" s="77">
        <f>SUM(N37:N91)-N59</f>
        <v>12.298999999999999</v>
      </c>
      <c r="O97" s="77">
        <f>SUM(O37:O91)-O59</f>
        <v>12.109000000000002</v>
      </c>
      <c r="P97" s="78">
        <f>SUM(P37:P91)-P59</f>
        <v>11.337</v>
      </c>
    </row>
    <row r="98" spans="1:16" ht="30" customHeight="1" x14ac:dyDescent="0.25">
      <c r="A98" s="1" t="s">
        <v>66</v>
      </c>
    </row>
    <row r="100" spans="1:16" ht="30" customHeight="1" x14ac:dyDescent="0.25">
      <c r="C100" s="40"/>
      <c r="D100" s="40"/>
      <c r="E100" s="40"/>
      <c r="F100" s="40"/>
      <c r="G100" s="40"/>
      <c r="H100" s="40"/>
      <c r="I100" s="40"/>
      <c r="J100" s="40"/>
      <c r="K100" s="40"/>
      <c r="L100" s="40"/>
      <c r="M100" s="40"/>
      <c r="N100" s="40"/>
      <c r="O100" s="40"/>
      <c r="P100" s="40"/>
    </row>
  </sheetData>
  <mergeCells count="2">
    <mergeCell ref="C7:P7"/>
    <mergeCell ref="A1:P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Sommaire</vt:lpstr>
      <vt:lpstr>estim_reduc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Goupille</dc:creator>
  <cp:lastModifiedBy>Jonathan Goupille</cp:lastModifiedBy>
  <dcterms:created xsi:type="dcterms:W3CDTF">2012-01-03T15:47:38Z</dcterms:created>
  <dcterms:modified xsi:type="dcterms:W3CDTF">2012-04-11T09:19:38Z</dcterms:modified>
</cp:coreProperties>
</file>