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45" yWindow="3270" windowWidth="18120" windowHeight="8370" tabRatio="938" activeTab="7"/>
  </bookViews>
  <sheets>
    <sheet name="Sommaire" sheetId="33" r:id="rId1"/>
    <sheet name="PSS" sheetId="15" r:id="rId2"/>
    <sheet name="CSG-1" sheetId="49" r:id="rId3"/>
    <sheet name="CSG-2" sheetId="50" r:id="rId4"/>
    <sheet name="CRDS" sheetId="55" r:id="rId5"/>
    <sheet name="SS" sheetId="37" r:id="rId6"/>
    <sheet name="MMID" sheetId="2" r:id="rId7"/>
    <sheet name="MMID-AM" sheetId="38" r:id="rId8"/>
    <sheet name="CNAV" sheetId="1" r:id="rId9"/>
    <sheet name="VEUVAGE" sheetId="24" r:id="rId10"/>
    <sheet name="CSA" sheetId="39" r:id="rId11"/>
    <sheet name="FAMILLE" sheetId="3" r:id="rId12"/>
    <sheet name="CSS_RED" sheetId="53" r:id="rId13"/>
    <sheet name="CHOMAGE" sheetId="7" r:id="rId14"/>
    <sheet name="AGS" sheetId="8" r:id="rId15"/>
    <sheet name="ASF" sheetId="54" r:id="rId16"/>
    <sheet name="AGFF" sheetId="14" r:id="rId17"/>
    <sheet name="ARRCO" sheetId="9" r:id="rId18"/>
    <sheet name="AGIRC" sheetId="10" r:id="rId19"/>
    <sheet name="CET" sheetId="13" r:id="rId20"/>
    <sheet name="APEC" sheetId="27" r:id="rId21"/>
    <sheet name="DECES_CADRES" sheetId="26" r:id="rId22"/>
    <sheet name="ASSIETTE PU" sheetId="58" r:id="rId23"/>
    <sheet name="MMID-Etat" sheetId="57" r:id="rId24"/>
    <sheet name="MMID-CL" sheetId="47" r:id="rId25"/>
    <sheet name="RP" sheetId="41" r:id="rId26"/>
    <sheet name="CI" sheetId="43" r:id="rId27"/>
    <sheet name="RAFP" sheetId="45" r:id="rId28"/>
    <sheet name="CNRACL" sheetId="48" r:id="rId29"/>
    <sheet name="IRCANTEC" sheetId="44" r:id="rId30"/>
    <sheet name="FDS" sheetId="42" r:id="rId31"/>
    <sheet name="TAXSAL" sheetId="32" r:id="rId32"/>
    <sheet name="CONSTRUCTION" sheetId="25" r:id="rId33"/>
    <sheet name="FNAL" sheetId="6" r:id="rId34"/>
    <sheet name="ACCIDENTS" sheetId="4" r:id="rId35"/>
    <sheet name="FORMATION" sheetId="5" r:id="rId36"/>
    <sheet name="APPRENTISSAGE" sheetId="11" r:id="rId37"/>
    <sheet name="VT" sheetId="23" r:id="rId38"/>
    <sheet name="PREVOYANCE" sheetId="29" r:id="rId39"/>
    <sheet name="Feuil1" sheetId="56" r:id="rId40"/>
  </sheets>
  <calcPr calcId="145621"/>
</workbook>
</file>

<file path=xl/calcChain.xml><?xml version="1.0" encoding="utf-8"?>
<calcChain xmlns="http://schemas.openxmlformats.org/spreadsheetml/2006/main">
  <c r="K28" i="9" l="1"/>
  <c r="L28" i="9"/>
  <c r="K14" i="9"/>
  <c r="L14" i="9"/>
  <c r="K15" i="9"/>
  <c r="L15" i="9"/>
  <c r="K16" i="9"/>
  <c r="L16" i="9"/>
  <c r="K17" i="9"/>
  <c r="L17" i="9"/>
  <c r="K18" i="9"/>
  <c r="L18" i="9"/>
  <c r="K19" i="9"/>
  <c r="L19" i="9"/>
  <c r="K20" i="9"/>
  <c r="L20" i="9"/>
  <c r="K21" i="9"/>
  <c r="L21" i="9"/>
  <c r="K22" i="9"/>
  <c r="L22" i="9"/>
  <c r="K23" i="9"/>
  <c r="L23" i="9"/>
  <c r="K24" i="9"/>
  <c r="L24" i="9"/>
  <c r="K25" i="9"/>
  <c r="L25" i="9"/>
  <c r="K26" i="9"/>
  <c r="L26" i="9"/>
  <c r="K27" i="9"/>
  <c r="L27" i="9"/>
  <c r="L13" i="9"/>
  <c r="K13" i="9"/>
  <c r="F47" i="42" l="1"/>
  <c r="C47" i="42" s="1"/>
  <c r="F46" i="42"/>
  <c r="C46" i="42" s="1"/>
  <c r="F45" i="42"/>
  <c r="C45" i="42" s="1"/>
  <c r="F44" i="42"/>
  <c r="C44" i="42" s="1"/>
  <c r="F43" i="42"/>
  <c r="C43" i="42" s="1"/>
  <c r="F42" i="42"/>
  <c r="C42" i="42" s="1"/>
  <c r="F41" i="42"/>
  <c r="C41" i="42" s="1"/>
  <c r="F40" i="42"/>
  <c r="C40" i="42" s="1"/>
  <c r="F39" i="42"/>
  <c r="C39" i="42" s="1"/>
  <c r="F38" i="42"/>
  <c r="C38" i="42" s="1"/>
  <c r="F37" i="42"/>
  <c r="C37" i="42" s="1"/>
  <c r="F36" i="42"/>
  <c r="C36" i="42" s="1"/>
  <c r="F35" i="42"/>
  <c r="C35" i="42" s="1"/>
  <c r="F34" i="42"/>
  <c r="C34" i="42" s="1"/>
  <c r="F33" i="42"/>
  <c r="C33" i="42" s="1"/>
  <c r="F32" i="42"/>
  <c r="C32" i="42" s="1"/>
  <c r="F31" i="42"/>
  <c r="C31" i="42" s="1"/>
  <c r="D20" i="42"/>
  <c r="F20" i="42" s="1"/>
  <c r="F21" i="42"/>
  <c r="C21" i="42" s="1"/>
  <c r="C20" i="42" s="1"/>
  <c r="F30" i="42"/>
  <c r="C30" i="42" s="1"/>
  <c r="F29" i="42"/>
  <c r="C29" i="42" s="1"/>
  <c r="F28" i="42"/>
  <c r="C28" i="42" s="1"/>
  <c r="F27" i="42"/>
  <c r="C27" i="42" s="1"/>
  <c r="F26" i="42"/>
  <c r="C26" i="42" s="1"/>
  <c r="D25" i="42"/>
  <c r="F25" i="42" s="1"/>
  <c r="C25" i="42" s="1"/>
  <c r="F24" i="42"/>
  <c r="C24" i="42" s="1"/>
  <c r="D23" i="42"/>
  <c r="F23" i="42" s="1"/>
  <c r="C23" i="42" s="1"/>
  <c r="F22" i="42"/>
  <c r="C22" i="42" s="1"/>
  <c r="C15" i="42"/>
  <c r="C16" i="42"/>
  <c r="C17" i="42"/>
  <c r="C5" i="42"/>
  <c r="C6" i="42"/>
  <c r="F4" i="42"/>
  <c r="C4" i="42" s="1"/>
  <c r="F3" i="42"/>
  <c r="C3" i="42" s="1"/>
  <c r="F19" i="42"/>
  <c r="C19" i="42" s="1"/>
  <c r="F18" i="42"/>
  <c r="C18" i="42" s="1"/>
  <c r="F14" i="42"/>
  <c r="C14" i="42" s="1"/>
  <c r="F13" i="42"/>
  <c r="C13" i="42" s="1"/>
  <c r="F12" i="42"/>
  <c r="C12" i="42" s="1"/>
  <c r="F11" i="42"/>
  <c r="C11" i="42" s="1"/>
  <c r="F10" i="42"/>
  <c r="C10" i="42" s="1"/>
  <c r="F9" i="42"/>
  <c r="C9" i="42" s="1"/>
  <c r="F8" i="42"/>
  <c r="C8" i="42" s="1"/>
  <c r="F7" i="42"/>
  <c r="C7" i="42" s="1"/>
  <c r="H18" i="10" l="1"/>
  <c r="G18" i="10"/>
  <c r="L24" i="10" l="1"/>
  <c r="L25" i="10"/>
  <c r="L26" i="10"/>
  <c r="L27" i="10"/>
  <c r="L28" i="10"/>
  <c r="L23" i="10"/>
  <c r="K24" i="10"/>
  <c r="K25" i="10"/>
  <c r="K26" i="10"/>
  <c r="K27" i="10"/>
  <c r="K28" i="10"/>
  <c r="K23" i="10"/>
  <c r="K6" i="44" l="1"/>
  <c r="L6" i="44"/>
  <c r="K7" i="44"/>
  <c r="L7" i="44"/>
  <c r="L5" i="44"/>
  <c r="K5" i="44"/>
  <c r="I8" i="44"/>
  <c r="J8" i="44"/>
  <c r="I9" i="44"/>
  <c r="J9" i="44"/>
  <c r="I10" i="44"/>
  <c r="J10" i="44"/>
  <c r="I11" i="44"/>
  <c r="J11" i="44"/>
  <c r="I12" i="44"/>
  <c r="J12" i="44"/>
  <c r="H19" i="10"/>
  <c r="G19" i="10"/>
  <c r="I6" i="10"/>
  <c r="J6" i="10"/>
  <c r="I7" i="10"/>
  <c r="J7" i="10"/>
  <c r="I8" i="10"/>
  <c r="J8" i="10"/>
  <c r="I9" i="10"/>
  <c r="J9" i="10"/>
  <c r="I10" i="10"/>
  <c r="J10" i="10"/>
  <c r="I11" i="10"/>
  <c r="J11" i="10"/>
  <c r="I12" i="10"/>
  <c r="J12" i="10"/>
  <c r="I13" i="10"/>
  <c r="J13" i="10"/>
  <c r="I14" i="10"/>
  <c r="J14" i="10"/>
  <c r="J5" i="10"/>
  <c r="I5" i="10"/>
  <c r="G27" i="10"/>
  <c r="G6" i="10" l="1"/>
  <c r="H6" i="10"/>
  <c r="G7" i="10"/>
  <c r="H7" i="10"/>
  <c r="G8" i="10"/>
  <c r="H8" i="10"/>
  <c r="G9" i="10"/>
  <c r="H9" i="10"/>
  <c r="G10" i="10"/>
  <c r="H10" i="10"/>
  <c r="G11" i="10"/>
  <c r="H11" i="10"/>
  <c r="G12" i="10"/>
  <c r="H12" i="10"/>
  <c r="G13" i="10"/>
  <c r="H13" i="10"/>
  <c r="G14" i="10"/>
  <c r="H14" i="10"/>
  <c r="G15" i="10"/>
  <c r="H15" i="10"/>
  <c r="G16" i="10"/>
  <c r="H16" i="10"/>
  <c r="G17" i="10"/>
  <c r="H17" i="10"/>
  <c r="G20" i="10"/>
  <c r="G21" i="10"/>
  <c r="G22" i="10"/>
  <c r="G23" i="10"/>
  <c r="G24" i="10"/>
  <c r="G25" i="10"/>
  <c r="G26" i="10"/>
  <c r="G28" i="10"/>
  <c r="H5" i="10"/>
  <c r="G5" i="10"/>
  <c r="C3" i="15" l="1"/>
  <c r="G12" i="44" l="1"/>
  <c r="H12" i="44"/>
  <c r="G5" i="44"/>
  <c r="H5" i="44"/>
  <c r="G6" i="44"/>
  <c r="H6" i="44"/>
  <c r="G7" i="44"/>
  <c r="H7" i="44"/>
  <c r="G8" i="44"/>
  <c r="H8" i="44"/>
  <c r="G9" i="44"/>
  <c r="H9" i="44"/>
  <c r="G10" i="44"/>
  <c r="H10" i="44"/>
  <c r="G11" i="44"/>
  <c r="H11" i="44"/>
  <c r="C12" i="33" l="1"/>
  <c r="J27" i="9" l="1"/>
  <c r="J28" i="9"/>
  <c r="I28" i="9"/>
  <c r="M6" i="9"/>
  <c r="M7" i="9"/>
  <c r="L9" i="9"/>
  <c r="K10" i="9"/>
  <c r="J19" i="9"/>
  <c r="J20" i="9"/>
  <c r="I8" i="9"/>
  <c r="I20" i="9"/>
  <c r="I22" i="9"/>
  <c r="I5" i="9"/>
  <c r="F6" i="9"/>
  <c r="J6" i="9" s="1"/>
  <c r="G6" i="9"/>
  <c r="L6" i="9" s="1"/>
  <c r="H6" i="9"/>
  <c r="N6" i="9" s="1"/>
  <c r="F7" i="9"/>
  <c r="J7" i="9" s="1"/>
  <c r="G7" i="9"/>
  <c r="K7" i="9" s="1"/>
  <c r="H7" i="9"/>
  <c r="N7" i="9" s="1"/>
  <c r="F8" i="9"/>
  <c r="J8" i="9" s="1"/>
  <c r="G8" i="9"/>
  <c r="K8" i="9" s="1"/>
  <c r="H8" i="9"/>
  <c r="N8" i="9" s="1"/>
  <c r="F9" i="9"/>
  <c r="J9" i="9" s="1"/>
  <c r="G9" i="9"/>
  <c r="K9" i="9" s="1"/>
  <c r="H9" i="9"/>
  <c r="M9" i="9" s="1"/>
  <c r="F10" i="9"/>
  <c r="J10" i="9" s="1"/>
  <c r="G10" i="9"/>
  <c r="L10" i="9" s="1"/>
  <c r="H10" i="9"/>
  <c r="N10" i="9" s="1"/>
  <c r="F11" i="9"/>
  <c r="J11" i="9" s="1"/>
  <c r="G11" i="9"/>
  <c r="K11" i="9" s="1"/>
  <c r="H11" i="9"/>
  <c r="M11" i="9" s="1"/>
  <c r="F12" i="9"/>
  <c r="J12" i="9" s="1"/>
  <c r="G12" i="9"/>
  <c r="K12" i="9" s="1"/>
  <c r="F13" i="9"/>
  <c r="J13" i="9" s="1"/>
  <c r="F14" i="9"/>
  <c r="I14" i="9" s="1"/>
  <c r="F15" i="9"/>
  <c r="I15" i="9" s="1"/>
  <c r="F16" i="9"/>
  <c r="J16" i="9" s="1"/>
  <c r="F17" i="9"/>
  <c r="J17" i="9" s="1"/>
  <c r="F18" i="9"/>
  <c r="I18" i="9" s="1"/>
  <c r="F19" i="9"/>
  <c r="I19" i="9" s="1"/>
  <c r="F20" i="9"/>
  <c r="F21" i="9"/>
  <c r="J21" i="9" s="1"/>
  <c r="F22" i="9"/>
  <c r="J22" i="9" s="1"/>
  <c r="F23" i="9"/>
  <c r="J23" i="9" s="1"/>
  <c r="F24" i="9"/>
  <c r="I24" i="9" s="1"/>
  <c r="F25" i="9"/>
  <c r="I25" i="9" s="1"/>
  <c r="F26" i="9"/>
  <c r="I26" i="9" s="1"/>
  <c r="F27" i="9"/>
  <c r="I27" i="9" s="1"/>
  <c r="F28" i="9"/>
  <c r="G5" i="9"/>
  <c r="L5" i="9" s="1"/>
  <c r="H5" i="9"/>
  <c r="M5" i="9" s="1"/>
  <c r="F5" i="9"/>
  <c r="J5" i="9" s="1"/>
  <c r="I12" i="9" l="1"/>
  <c r="I23" i="9"/>
  <c r="N5" i="9"/>
  <c r="J18" i="9"/>
  <c r="N11" i="9"/>
  <c r="J25" i="9"/>
  <c r="J26" i="9"/>
  <c r="J15" i="9"/>
  <c r="J24" i="9"/>
  <c r="J14" i="9"/>
  <c r="M10" i="9"/>
  <c r="M8" i="9"/>
  <c r="N9" i="9"/>
  <c r="I6" i="9"/>
  <c r="L7" i="9"/>
  <c r="I21" i="9"/>
  <c r="I13" i="9"/>
  <c r="K5" i="9"/>
  <c r="I11" i="9"/>
  <c r="I10" i="9"/>
  <c r="I17" i="9"/>
  <c r="I9" i="9"/>
  <c r="I16" i="9"/>
  <c r="I7" i="9"/>
  <c r="L12" i="9"/>
  <c r="K6" i="9"/>
  <c r="L11" i="9"/>
  <c r="L8" i="9"/>
  <c r="C5" i="15"/>
  <c r="C6" i="15"/>
  <c r="C7" i="15"/>
  <c r="C8" i="15"/>
  <c r="C9" i="15"/>
  <c r="C10" i="15"/>
  <c r="C11" i="15"/>
  <c r="C12" i="15"/>
  <c r="C13" i="15"/>
  <c r="C14" i="15"/>
  <c r="C15" i="15"/>
  <c r="C16" i="15"/>
  <c r="C17" i="15"/>
  <c r="C18" i="15"/>
  <c r="C19" i="15"/>
  <c r="C20" i="15"/>
  <c r="C21" i="15"/>
  <c r="C22" i="15"/>
  <c r="C23" i="15"/>
  <c r="C24" i="15"/>
  <c r="C25" i="15"/>
  <c r="C26" i="15"/>
  <c r="C27" i="15"/>
  <c r="C28" i="15"/>
  <c r="C29" i="15"/>
  <c r="C30" i="15"/>
  <c r="C31" i="15"/>
  <c r="C32" i="15"/>
  <c r="C33" i="15"/>
  <c r="C34" i="15"/>
  <c r="C35" i="15"/>
  <c r="C36" i="15"/>
  <c r="C37" i="15"/>
  <c r="C38" i="15"/>
  <c r="C39" i="15"/>
  <c r="C40" i="15"/>
  <c r="C41" i="15"/>
  <c r="C42" i="15"/>
  <c r="C43" i="15"/>
  <c r="C44" i="15"/>
  <c r="C45" i="15"/>
  <c r="C46" i="15"/>
  <c r="C47" i="15"/>
  <c r="C48" i="15"/>
  <c r="C49" i="15"/>
  <c r="C50" i="15"/>
  <c r="C51" i="15"/>
  <c r="C52" i="15"/>
  <c r="C53" i="15"/>
  <c r="C54" i="15"/>
  <c r="C4" i="15"/>
</calcChain>
</file>

<file path=xl/sharedStrings.xml><?xml version="1.0" encoding="utf-8"?>
<sst xmlns="http://schemas.openxmlformats.org/spreadsheetml/2006/main" count="1352" uniqueCount="966">
  <si>
    <t>Date</t>
  </si>
  <si>
    <t>Compromis du 25 juin 1990 (Dupeyroux 1993, p791)</t>
  </si>
  <si>
    <t>arrco_p_0_1</t>
  </si>
  <si>
    <t>arrco_s_0_1</t>
  </si>
  <si>
    <t>agirc_s_4_8</t>
  </si>
  <si>
    <t>agirc_p_4_8</t>
  </si>
  <si>
    <t>agirc_s_1_4</t>
  </si>
  <si>
    <t>agirc_p_1_4</t>
  </si>
  <si>
    <t>appren_p_0_</t>
  </si>
  <si>
    <t>acc_p_0_</t>
  </si>
  <si>
    <t>acc_p_0_1</t>
  </si>
  <si>
    <t>cet_s_0_8</t>
  </si>
  <si>
    <t>cet_p_0_8</t>
  </si>
  <si>
    <t>Depuis le 1er juillet 1975</t>
  </si>
  <si>
    <t>Employeurs de plus de 9 salariés en région parisienne et certaines agglomérations</t>
  </si>
  <si>
    <t>Taux spécifiques pour les agglomérations</t>
  </si>
  <si>
    <t>Notes</t>
  </si>
  <si>
    <t>Loi 79-1129 du 29/12/79, art. 3 (JO 29/12/79)</t>
  </si>
  <si>
    <t>En 1981, la cotisation veuvage nouvellemement créée de 0,1% ne s'applique que sous la partie du salaire sous-plafond</t>
  </si>
  <si>
    <t>1er janvier 1976. Taux différents dans le secteur agricole</t>
  </si>
  <si>
    <t>S'applique bien entre 1 et 4 plafonds</t>
  </si>
  <si>
    <t>La cotisation veuvage est déplafonnée à compter du 1er janvier 1982</t>
  </si>
  <si>
    <t>BSP : "Le plus souvent, répartition employeur/salarié = 60/40 comme à l'UNIRS"</t>
  </si>
  <si>
    <t>Ecrit en toutes lettres dans le BSP : "2% à la charge du salarié, 6% à la charge de l'employeur" (p.71 de I/1976)</t>
  </si>
  <si>
    <t>fnal_p_0_1</t>
  </si>
  <si>
    <t>Loi 90-1168 du 29/12/90, art. 127 à 135 (JO 30/12/90)</t>
  </si>
  <si>
    <t>Loi de finances rectificative pour 1993 93-859 du 22 juin 1993 (JO 23/06/93); Loi de finances pour 1994 93-1352 du 30/12/93 (JO 31/12/93)</t>
  </si>
  <si>
    <t>deces_p_0_1</t>
  </si>
  <si>
    <t>form_m10_p_0_</t>
  </si>
  <si>
    <t>BSP : "Le taux contractuel de 13% est donc appelé à 16,25% (10,625% employeur ; 5,625% salarié)</t>
  </si>
  <si>
    <t xml:space="preserve">Date </t>
  </si>
  <si>
    <t>prev_p</t>
  </si>
  <si>
    <t>Lettre-circulaire ARRCO 82-28 du 09/07/82</t>
  </si>
  <si>
    <t>Décret 83-553 du 30/06/83 (JO 01/07/83). Accord du 4 février 1983 (ASF) et conseil adm. Unedic (Drouin et Greffe)</t>
  </si>
  <si>
    <t>BSP : taux supplémentaire de 0,50% sur la tranche des rémunérations comprises entre 1 et 4 PSS (d'où 1,62% au lieu de 1,12%)</t>
  </si>
  <si>
    <t>BSP n° IV/1985 manquant</t>
  </si>
  <si>
    <t>Accords ARRCO du 12/11/86</t>
  </si>
  <si>
    <t>Toujours la même clause : une fraction de 0,2% du montant des salaires de 1986 majorés de 3% devra être versée au Trésor avant le 16/09/87</t>
  </si>
  <si>
    <t>Convention et Règlement UNEDIC du 19/11/85. Accord et Convention UNEDIC du 30/12/87</t>
  </si>
  <si>
    <t>Protocole du 18/07/85 (agréé JO 18/08/85) et Avenant du 29/10/85</t>
  </si>
  <si>
    <t>Circulaire Unedic (jamais parue)</t>
  </si>
  <si>
    <t>Changement de taux le 01/07/77 ? (décret et arrêté du 30/06/77, JO 05/07/77)</t>
  </si>
  <si>
    <t>Depuis le 1er avril 1974. Pour les revenus n'excédant pas 10000 F, taux réduit de 3,25%</t>
  </si>
  <si>
    <t>BSP : "Application aux salaires payés à partir du 01/01/88"</t>
  </si>
  <si>
    <t>La baisse de la cotisation salariale de 7,60% à 6,55% est assortie d'une remise forfaitaire de 42F/mois pour temps complet, proratisée pour temps partiel (Loi 91-73 du 18/01/91, JO du 20/01/91; Décret 91-91 du 23/01/91, JO 24/01/91)</t>
  </si>
  <si>
    <t>Protocole d'accord du 5 décembre 1991 (avenants n° 1 et 8 du 13/12/91, agréés, JO 07/01/92)</t>
  </si>
  <si>
    <t>Attention : erreur dans le BSP N°16 de janvier 1992 : taux employeur de 3,33% au lieu de 3,23% (corrigé dans édition suivante)</t>
  </si>
  <si>
    <t>Même clause</t>
  </si>
  <si>
    <t>Protocole d'accord du 18 juillet 1992 (avenants du 24/07/92, agréés JO 18/08/92); accord 30 déc. 1992</t>
  </si>
  <si>
    <t>Attention : les taux réellement décidés diffèrent des taux prévus. Cf. changements dans les prévisions du BSP</t>
  </si>
  <si>
    <t>Une fraction de 0,4% du montant des salaires de 1993 doit être versée au Trésor avant le 5 avril 1994</t>
  </si>
  <si>
    <t>La cotisation supplémentaire salariée pour l'Alsace-Moselle passe de 1,6% à 2,15% pour l'année 1994</t>
  </si>
  <si>
    <t>La cotisation supplémentaire salariée pour l'Alsace-Moselle est ramenée de 1,7% à 1,6% pour l'année 1993</t>
  </si>
  <si>
    <t>Accords ARRCO du 25 avril 1996</t>
  </si>
  <si>
    <t>Accord ARRCO du 10 février 1993</t>
  </si>
  <si>
    <t>Accords ARRCO du 12/11/86 et du 01/12/89</t>
  </si>
  <si>
    <t>Exonération pour les entreprises de moins de 10 salariés</t>
  </si>
  <si>
    <t>Sur la tranche 1-3 PSS, le taux est progressivement relevé à 16%. Entreprises nouvelles: 16% le 01/01/00, contre 15% le 01/01/99 ; entreprises existant au 01/01/97 : taux porté de 6% à 10% au 01/01/00, 12% au 01/01/02, 14% au 01/01/04, 16% au 01/01/05. Taux à multiplier par le taux d'appel (125% en 1999)</t>
  </si>
  <si>
    <t>Sur la tranche 1-3 PSS, le taux est progressivement relevé à 16%. Entreprises nouvelles (i.e. créées depuis le 01/01/97) : 16% le 01/01/00, contre 15% le 01/01/99 (appelé à 20%, 12% employeur et 8% salarié) ; entreprises existant au 01/01/97 : taux porté de 6% à 10% au 01/01/00 (appelé à 12,%, 7,5% employeurs, 5% salarié) ; 12% au 01/01/02 ; 14% au 01/01/04 : 16% au 01/01/05. Taux à multiplier par le taux d'appel (125% en 1999 et 2000)</t>
  </si>
  <si>
    <t>Cotisation Alsace Moselle ramenée de 1,8% à 1,65% à compter du 01/01/00</t>
  </si>
  <si>
    <t>apec_s_1_4</t>
  </si>
  <si>
    <t>apec_p_1_4</t>
  </si>
  <si>
    <t>En 1978, 0,2% des salaires de 1977, majoré de 8% doit être versé au Trésor avant le 15 septembre 1978 (cf. BSP III/1978). Idem les années suivantes.</t>
  </si>
  <si>
    <t>En 1978, création d'une cotisation supplémentaire de 0,2% pour financer la formation en alternance (cf. onglet "FORMATION")</t>
  </si>
  <si>
    <t>L'employeur n'y est pas tenu, mais il doit alors aux ayants droit du cadre décédé une somme égale à une fois et demie le plafond annuel des cotisations sociales au moment du décès</t>
  </si>
  <si>
    <t>L'employeur n'y est pas tenu, mais il doit alors aux ayants droit du cadre décédé une somme égale à trois fois le plafond annuel des cotisations sociales au moment du décès. Le changement se passe entre avril et juillet 1979.</t>
  </si>
  <si>
    <t>La cotisation spécifique Alsace-Moselle est portée de 1,5% à 1,7% du 01/09/89 au 30/11/90 (sans plus de précisions dans le BSP)</t>
  </si>
  <si>
    <t>La cotisation spécifique Alsace-Moselle est portée de 1,5% à 1,7% du 01/09/89 au 31/12/91 (sans plus de précisions dans le BSP)</t>
  </si>
  <si>
    <t>La cotisation spécifique Alsace-Moselle est portée de 1,5% à 1,7% du 01/09/89 au 31/12/92 (sans plus de précisions dans le BSP)</t>
  </si>
  <si>
    <t>Décret 82-940 du 04/11/82 (JO 05/11/82)</t>
  </si>
  <si>
    <t>Cotisation Alsace Moselle passe à 1,8% en 1997</t>
  </si>
  <si>
    <t>Accords du 25/04/1996</t>
  </si>
  <si>
    <t>BSP : en 1997, le taux est de 0,07% (0,045% employeur, 0,025% salarié) pour le taux contractuel de 14%. Elle est de 0,044% et 0,026% pour les taux contractuels de 15 et 16%</t>
  </si>
  <si>
    <t>BSP : Nouveau taux de 14% appelé à 125% (soit 17,5%). Ce taux sera porté à 15% en 1998 et à 16% en 1999</t>
  </si>
  <si>
    <t>Plus de clause spéciale en 1998</t>
  </si>
  <si>
    <t>BSP 2001 non communicables à la BNF</t>
  </si>
  <si>
    <t>BSP pour 2001  non communicables à la BNF</t>
  </si>
  <si>
    <t>Cotisation Alsace-Moselle maintenue à 2,15% pour l'année 1995</t>
  </si>
  <si>
    <t>Cotisation Alsace Moselle abaissée à 1,95% en 1996</t>
  </si>
  <si>
    <t>(pas de référence)</t>
  </si>
  <si>
    <t>Taux propre à chaque entreprise. Les taux ici sont ceux des bureaux</t>
  </si>
  <si>
    <t>Depuis 1997, revalorisation chaque début d'année.</t>
  </si>
  <si>
    <t>Taux global CSG</t>
  </si>
  <si>
    <t>Taux CRDS</t>
  </si>
  <si>
    <t>Revenus d'activité</t>
  </si>
  <si>
    <t>Allocations chômage</t>
  </si>
  <si>
    <t>Pensions de retraite, d'invalidité</t>
  </si>
  <si>
    <t>Allocations de préretraite</t>
  </si>
  <si>
    <t>Loi 97-1164 du 19/12/1997 de financement de la sécurité sociale pour 1998 (JO 23/12/1997)</t>
  </si>
  <si>
    <t>Loi 96-1160 du 27/12/1996 de financement de la sécurité sociale pour 1997 (JO 29/12/1996)</t>
  </si>
  <si>
    <t>Suppression d'exonérations et abattement pour l'assiette des revenus du patrimoine.</t>
  </si>
  <si>
    <t>Loi 2004-810 du 13/08/2004, art.72 (JO 17/08/2004)</t>
  </si>
  <si>
    <t>Loi 2007-1786 du 19/12/2007 de financement de la Sécurité Sociale pour 2008, art. 16 (JO 21/12/2007)</t>
  </si>
  <si>
    <t>Loi 2010-1594 du 20/12/2010 de financement de la Sécurité Sociale pour 2011, art. 20 (JO 21/12/2010)</t>
  </si>
  <si>
    <t>Note: nouveau taux pour les préretraites ayant pris effet à partir du 11/10/2007</t>
  </si>
  <si>
    <t>Indemnités journalières (IJ)</t>
  </si>
  <si>
    <t>Prestations familiales assujetties à la CRDS</t>
  </si>
  <si>
    <t>Notes sur les assiettes:</t>
  </si>
  <si>
    <t>Pensions de retraites et d'invalidité exonérées de CSG et CRDS si avantage non contributif attribué sous condition de ressouces.</t>
  </si>
  <si>
    <t>Pensions de retraites, d'invalidité, de chômage et de préretraite exonérées de CSG si individu par redevable de l'IR.</t>
  </si>
  <si>
    <t xml:space="preserve">Exonérations au 01/01/1996: </t>
  </si>
  <si>
    <t xml:space="preserve">Exonérations au 01/01/1997: </t>
  </si>
  <si>
    <t>Prestations familiales; allocations logement exonérés de CSG mais pas de CRDS; pensions alimentaires; pensions militaires d'invalidité, retraite du combattant, allocation spéciale vieillesse; bourses, RMI, allocation d'assurance veuvage.</t>
  </si>
  <si>
    <t>Allocations servies à l'occasion de la maladie, maternité, soumis à la CSG.</t>
  </si>
  <si>
    <t>Barèmes des contributions et cotisations sociales</t>
  </si>
  <si>
    <t>Ordonnance du 20/06/1945</t>
  </si>
  <si>
    <t>Ordonnance du 20/10/1944</t>
  </si>
  <si>
    <t>Loi du 06/01/1942</t>
  </si>
  <si>
    <t>Loi du 14/03/1941 art.19</t>
  </si>
  <si>
    <t>Décret-loi du 14/06/1938</t>
  </si>
  <si>
    <t>Loi du 26/08/1936 modifiée</t>
  </si>
  <si>
    <t>Décret-loi du 28/10/1935 art. 2 § 2</t>
  </si>
  <si>
    <t>Loi du 05/04/1928 modifiée</t>
  </si>
  <si>
    <t>Entre 1962 et 1982, revalorisation en janvier, uniquement.</t>
  </si>
  <si>
    <t>Entre 1982 et 1997, revalorisation en janvier et juillet (cf règles fixées par le décret 82-542 du 29/06/1982).</t>
  </si>
  <si>
    <t>Projet de loi de financement de la Sécurité Sociale pour 2012</t>
  </si>
  <si>
    <t>Parution au JO</t>
  </si>
  <si>
    <t>Arrêté du 30/10/2007</t>
  </si>
  <si>
    <t xml:space="preserve">Arrêté du 15/11/2006 </t>
  </si>
  <si>
    <t xml:space="preserve">Arrêté du 02/12/2005 </t>
  </si>
  <si>
    <t xml:space="preserve">Décret 2004-1292 du 26/11/2004 </t>
  </si>
  <si>
    <t xml:space="preserve">Décret 2003-1159 du 04/12/2003 </t>
  </si>
  <si>
    <t xml:space="preserve">Décret 2002-1374 du 22/11/2002 </t>
  </si>
  <si>
    <t>Décret 2001-1069 du 16/11/2001</t>
  </si>
  <si>
    <t>Décret 2000-1284 du 26/12/2000</t>
  </si>
  <si>
    <t xml:space="preserve">Décret 99-1029 du 09/12/1999 </t>
  </si>
  <si>
    <t>Décret 98-1225 du 29/12/1998</t>
  </si>
  <si>
    <t>Décret 97-1251 du 29/12/1997</t>
  </si>
  <si>
    <t xml:space="preserve">Décret 96-1169 du 27/12/1996 </t>
  </si>
  <si>
    <t xml:space="preserve">Décret 95-1357 du 30/12/1995 </t>
  </si>
  <si>
    <t xml:space="preserve">Décret 94-1159 du 28/12/1994 </t>
  </si>
  <si>
    <t xml:space="preserve">Décret 93-1308 du 15/12/1993 </t>
  </si>
  <si>
    <t xml:space="preserve">Décret 92-1371 du 29/12/1992 </t>
  </si>
  <si>
    <t xml:space="preserve">Décret 91-1374 du 30/12/1991 </t>
  </si>
  <si>
    <t xml:space="preserve">Décret 90-1240 du 31/12/1990 </t>
  </si>
  <si>
    <t xml:space="preserve">Décret 90-6 du 02/01/1990 </t>
  </si>
  <si>
    <t>Référence législative</t>
  </si>
  <si>
    <t xml:space="preserve">Arrêté du 26/11/2010 </t>
  </si>
  <si>
    <t>Arrêté du 18/11/2009</t>
  </si>
  <si>
    <t xml:space="preserve">Décret 2008-1394 du 19/12/2008 </t>
  </si>
  <si>
    <t xml:space="preserve">Décret 74-1133 du 30/12/1974 </t>
  </si>
  <si>
    <t>Décret 89-439 du 30/06/1989</t>
  </si>
  <si>
    <t xml:space="preserve">Décret 88-1236 du 30/12/1988 </t>
  </si>
  <si>
    <t>Décret 87-1057 du 29/12/1987</t>
  </si>
  <si>
    <t xml:space="preserve">Décret 87-1057 du 29/12/1987 </t>
  </si>
  <si>
    <t>Décret 86-1374 du 31/12/1986</t>
  </si>
  <si>
    <t xml:space="preserve">Décret 86-1374 du 31/12/1986 </t>
  </si>
  <si>
    <t>Décret 85-1492 du 31/12/1985</t>
  </si>
  <si>
    <t xml:space="preserve">Décret 85-1492 du 31/12/1985 </t>
  </si>
  <si>
    <t>Décret 84-1197 du 28/12/1984</t>
  </si>
  <si>
    <t xml:space="preserve">Décret 84-1197 du 28/12/1984 </t>
  </si>
  <si>
    <t xml:space="preserve">Décret 84-520 du 28/06/1984 </t>
  </si>
  <si>
    <t xml:space="preserve">Décret 83-1197 du 30/12/1983 </t>
  </si>
  <si>
    <t xml:space="preserve">Décret 83-530 du 28/06/1983 </t>
  </si>
  <si>
    <t xml:space="preserve">Décret 82-1119 du 28/12/1982 </t>
  </si>
  <si>
    <t xml:space="preserve">Décret 82-543 du 29/06/1982 </t>
  </si>
  <si>
    <t>Décret 81-1164 du 30/12/1981</t>
  </si>
  <si>
    <t xml:space="preserve">Décret 80-1080 du 24/12/1980 </t>
  </si>
  <si>
    <t xml:space="preserve">Décret 79-1136 du 28/12/1979 </t>
  </si>
  <si>
    <t xml:space="preserve">Décret 78-1212 du 26/12/1978 </t>
  </si>
  <si>
    <t xml:space="preserve">Décret 77-1444 du 27/12/1977 </t>
  </si>
  <si>
    <t xml:space="preserve">Décret 76-1244 du 29/12/1976 </t>
  </si>
  <si>
    <t xml:space="preserve">Décret 75-1271 du 29/12/1975 </t>
  </si>
  <si>
    <t>Plafond de la Sécurité sociale (mensuel)</t>
  </si>
  <si>
    <t>Plafond de la Sécurité sociale (annuel)</t>
  </si>
  <si>
    <t>Citer cette source:</t>
  </si>
  <si>
    <t>Contacts:</t>
  </si>
  <si>
    <t>Sources de la législation:</t>
  </si>
  <si>
    <t>Notes:</t>
  </si>
  <si>
    <t>Référence législative (publication au JO)</t>
  </si>
  <si>
    <r>
      <rPr>
        <i/>
        <sz val="11"/>
        <color theme="1"/>
        <rFont val="Calibri"/>
        <family val="2"/>
        <scheme val="minor"/>
      </rPr>
      <t>Barèmes de l'IPP: prélèvements sociaux</t>
    </r>
    <r>
      <rPr>
        <sz val="11"/>
        <color theme="1"/>
        <rFont val="Calibri"/>
        <family val="2"/>
        <scheme val="minor"/>
      </rPr>
      <t>, Institut des politiques publiques, Janvier 2012.</t>
    </r>
  </si>
  <si>
    <t>Plafond de la Sécurité Sociale (1930-2011)</t>
  </si>
  <si>
    <t>Cotisations pour la structure financière ASF-AGFF</t>
  </si>
  <si>
    <t>Cotisations de contribution au régime de garantie des salaires (AGS)</t>
  </si>
  <si>
    <t>Cotisations retraites des non-cadres (ARRCO)</t>
  </si>
  <si>
    <t>Cotisations retraites des cadres (AGIRC)</t>
  </si>
  <si>
    <t>Cotisations pour l'Association pour l'emploi des cadres (APEC)</t>
  </si>
  <si>
    <t>Cotisations retraite exceptionnelle et temporaire (CET)</t>
  </si>
  <si>
    <t>Cotisations effort à la construction</t>
  </si>
  <si>
    <t>Cotisations pour le Fonds national d'aide au logement (FNAL)</t>
  </si>
  <si>
    <t>Taxe d'apprentissage</t>
  </si>
  <si>
    <t>Références législatives</t>
  </si>
  <si>
    <t>Le décret 81-1013 précise bien que la date d'application est la date de publication au JO.</t>
  </si>
  <si>
    <t>Depuis 11/01/86, la cotisation supplémentaire s'applique sur la totalité du salaire</t>
  </si>
  <si>
    <t>Cotisations sécurité sociale (1930-1966)</t>
  </si>
  <si>
    <t>Date d'effet</t>
  </si>
  <si>
    <t>Cotisation ouvrière</t>
  </si>
  <si>
    <t>Cotisation patronale</t>
  </si>
  <si>
    <t>Moins de 65 ans</t>
  </si>
  <si>
    <t>Plus de 65 ans</t>
  </si>
  <si>
    <t>Arrêté du 29/07/1966</t>
  </si>
  <si>
    <t>Arrêté du 24/03/1947</t>
  </si>
  <si>
    <t>Ordonnance du 30/12/1944</t>
  </si>
  <si>
    <t>Décret loi du 28/10/1935 art.2 § 2</t>
  </si>
  <si>
    <t>Décret loi du 28/10/1935 art.40</t>
  </si>
  <si>
    <t>Loi du 05/04/1928 modifiée art.2 § 2</t>
  </si>
  <si>
    <t>Publication au JO</t>
  </si>
  <si>
    <t>Note:</t>
  </si>
  <si>
    <t>Les cotisations de Sécurité sociale ne sont pas séparées par branche avant 1967.</t>
  </si>
  <si>
    <t>Sources:</t>
  </si>
  <si>
    <t>Salaire sous plafond</t>
  </si>
  <si>
    <t>Sur tout salaire</t>
  </si>
  <si>
    <t>Salariés</t>
  </si>
  <si>
    <t>Employeurs</t>
  </si>
  <si>
    <t>Décret 2005-1657 du 26/12/2005</t>
  </si>
  <si>
    <t>Décret 91-91 du 23/01/1991</t>
  </si>
  <si>
    <t>Décret 88-1234 du 30/12/1988</t>
  </si>
  <si>
    <t>Décret 87-453 du 29/06/1987</t>
  </si>
  <si>
    <t>Décret 86-876 du 29/07/1986</t>
  </si>
  <si>
    <t>Décret 83-1198 du 30/12/1983</t>
  </si>
  <si>
    <t>Décret 78-1213 du 26/12/1978</t>
  </si>
  <si>
    <t>Décret 76-894 du 29/09/1976</t>
  </si>
  <si>
    <t>Décret 75-1273 du 29/12/1975</t>
  </si>
  <si>
    <t>Décret 70-680 du 30/07/1970</t>
  </si>
  <si>
    <t>Décret 67-803 du 20/09/1967 modifié</t>
  </si>
  <si>
    <t>Décret 73-1209 du 29/12/1973</t>
  </si>
  <si>
    <t>Exonérations pour les salariés de plus de 65 ans: à vérifier!</t>
  </si>
  <si>
    <t>Sous-plafond</t>
  </si>
  <si>
    <t>Depuis le 1er juillet 1977, la part salarié n'est plus réduite d'un point à partir de 65 ans.</t>
  </si>
  <si>
    <t>Décret 79-650 du 30/07/1979</t>
  </si>
  <si>
    <t>Décret 77-677 du 29/06/1977</t>
  </si>
  <si>
    <t>Décret 68-579 du 29/06/1968</t>
  </si>
  <si>
    <t>Décret 70-1316 du 23/12/1970</t>
  </si>
  <si>
    <t>Il s'agit de cotisations supplémentaires qui s'ajoutent aux cotisations applicables dans le reste de la France.</t>
  </si>
  <si>
    <t>Décret 93-43 du 12/01/1993</t>
  </si>
  <si>
    <t>Décret 92-1 du 02/01/1992</t>
  </si>
  <si>
    <t xml:space="preserve">Décret 90-1077 du 04/12/1990 </t>
  </si>
  <si>
    <t>Décret 89-541 du 03/08/1989</t>
  </si>
  <si>
    <t>Décret 85-1507 du 31/12/1985</t>
  </si>
  <si>
    <t>Décret 94-1152 du 27/12/1994</t>
  </si>
  <si>
    <t>Décision du régime local du 27/11/2007 (Avis publié au JO)</t>
  </si>
  <si>
    <t>Décision du régime local du 16/04/2007 (Avis publié au JO)</t>
  </si>
  <si>
    <t>Décision du régime local du 19/12/2005 (Avis publié au JO)</t>
  </si>
  <si>
    <t>Décision du régime local du 18/11/2002 (Avis publié au JO)</t>
  </si>
  <si>
    <t>Décision du régime local du 04/11/1996 (Avis publié au JO)</t>
  </si>
  <si>
    <t>Décret 91-1388 du 31/12/1991</t>
  </si>
  <si>
    <t xml:space="preserve">Décret 91-614 du 28/06/1991 </t>
  </si>
  <si>
    <t xml:space="preserve">Décret 87-453 du 29/06/1987 </t>
  </si>
  <si>
    <t xml:space="preserve">Décret 83-1198 du 30/12/1983 </t>
  </si>
  <si>
    <t>Décret 97-1249 du 29/12/1997</t>
  </si>
  <si>
    <t xml:space="preserve">Décret 96-1167 du 26/12/1996 </t>
  </si>
  <si>
    <t>Décret 81-1013 du 13/11/1981</t>
  </si>
  <si>
    <t xml:space="preserve">Décret 79-650 du 30/07/1979 </t>
  </si>
  <si>
    <t>Barème social périodique, Législation Cnav et Légifrance.</t>
  </si>
  <si>
    <t>Sous plafond</t>
  </si>
  <si>
    <t xml:space="preserve">Décret 91-91 du 23/01/91 </t>
  </si>
  <si>
    <t>Loi 82-1 du 04/01/82</t>
  </si>
  <si>
    <t xml:space="preserve">Décret 80-1098 du 30/12/80 </t>
  </si>
  <si>
    <t>Décret 2004-858 du 24/08/2004</t>
  </si>
  <si>
    <t>La cotisation veuvage est transférée à la Cnav.</t>
  </si>
  <si>
    <t>Décret 90-5 du 02/01/1990</t>
  </si>
  <si>
    <t>Décret 74-313 du 29/03/1974</t>
  </si>
  <si>
    <t>Loi n° 2004-626 du 26 juin 2004, art. 11</t>
  </si>
  <si>
    <t>Décret 73-1208 du 29/12/1973</t>
  </si>
  <si>
    <t>Décret 72-1230 du 29/12/1972</t>
  </si>
  <si>
    <t>Décret 71-1109 du 30/12/1971</t>
  </si>
  <si>
    <t>Décret 70-1205 du 22/12/1970</t>
  </si>
  <si>
    <t>Décret 69-1234 du 30/12/1969</t>
  </si>
  <si>
    <t>Décret 68-1186 du 30/12/1968</t>
  </si>
  <si>
    <t>Décret 67-1233 du 22/12/1967</t>
  </si>
  <si>
    <t>Décret 66-1004 du 23/12/1966</t>
  </si>
  <si>
    <t>Décret 65-1152 du 24/12/1965</t>
  </si>
  <si>
    <t>Décret 64-1320 du 24/12/1964</t>
  </si>
  <si>
    <t>Décret 63-1320 du 24/12/1963</t>
  </si>
  <si>
    <t>Décret 62-1570 du 26/12/1962</t>
  </si>
  <si>
    <t>Décret 61-1489 du 29/12/1961</t>
  </si>
  <si>
    <t>Décret 61-169 du 16/02/1961</t>
  </si>
  <si>
    <t>Décret 60-620 du 29/06/1960</t>
  </si>
  <si>
    <t>Changement des anciens francs aux nouveaux francs</t>
  </si>
  <si>
    <t>Décret 58-1436 du 31/12/1958</t>
  </si>
  <si>
    <t>Décret 57-1322 du 23/12/1957</t>
  </si>
  <si>
    <t>Décret 55-1272 du 29/09/1955</t>
  </si>
  <si>
    <t>Loi 52-401 du 14/04/1952, art. 18</t>
  </si>
  <si>
    <t>Décret 46-2155 du 07/10/1946</t>
  </si>
  <si>
    <t>Décret 47-1881 du 24/09/1947</t>
  </si>
  <si>
    <t>Décret 48-361 du 02/03/1948</t>
  </si>
  <si>
    <t>Ordonnance 45-2250 du 04/10/1945 art. 31</t>
  </si>
  <si>
    <t>Loi 49-244 du 24/02/1949</t>
  </si>
  <si>
    <t>Loi 50-1598 du 30/12/1950</t>
  </si>
  <si>
    <t>Loi 51-1126 du 26/09/1951, art. 8</t>
  </si>
  <si>
    <t>Référence erronée dans legislation.cnav.fr</t>
  </si>
  <si>
    <t xml:space="preserve">La référence législative est le plafond annuel. Les décrets précisent aussi les plafonds pour des périodicités plus courtes. </t>
  </si>
  <si>
    <t>Nous n'avons pas vérifié que le plafond mensuel est toujours 1/12 du plafond annuel.</t>
  </si>
  <si>
    <t>Légifrance.gouv.fr depuis 2001; Barème social périodique entre 1976 et 2000; Législation.cnav.fr et Légifrance avant 1976.</t>
  </si>
  <si>
    <t>Décret 61-1525 du 30/12/1961</t>
  </si>
  <si>
    <t>Décret 60-1485 du 30/12/1960</t>
  </si>
  <si>
    <t>Ordonnance 58-1374 du 30/12/1958 art.10</t>
  </si>
  <si>
    <t>Loi 48-1306 du 23/08/1948 art.18</t>
  </si>
  <si>
    <t>Cotisations SS branche maladie, maternité, invalidité, décès MMID (1967-2011)</t>
  </si>
  <si>
    <t>Cotisations SS branche assurance vieillesse (1967-2011)</t>
  </si>
  <si>
    <t>Cotisations SS assurance veuvage</t>
  </si>
  <si>
    <t>Contributions SS solidarité autonomie (CSA)</t>
  </si>
  <si>
    <t>Cotisations SS branche famille</t>
  </si>
  <si>
    <t>Cotisations assurance chômage</t>
  </si>
  <si>
    <t>Cotisations accidents</t>
  </si>
  <si>
    <t>Cotisations décès cadres</t>
  </si>
  <si>
    <t>www.legislation.cnav.fr, Journal Officiel via www.legifrance.gouv.fr</t>
  </si>
  <si>
    <t>Journal Officiel via www.legifrance.gouv.fr</t>
  </si>
  <si>
    <t xml:space="preserve">Convention du 18 janvier 2006 </t>
  </si>
  <si>
    <t>Convention du 1er janvier 2004</t>
  </si>
  <si>
    <t>Convention du 1er janvier 2005</t>
  </si>
  <si>
    <t>Convention du 1er janvier 2001, avenant du 27 décembre 2002</t>
  </si>
  <si>
    <t>Convention du 1er janvier 2001, avenant du 19 juin 2002</t>
  </si>
  <si>
    <t>Tranche A</t>
  </si>
  <si>
    <t>Tranche B</t>
  </si>
  <si>
    <t>Note</t>
  </si>
  <si>
    <t>Circulaire Unedic No 75-22 du 21 mai 1975</t>
  </si>
  <si>
    <t>Bureau Unedic du 22 nov. 1971</t>
  </si>
  <si>
    <t>Décision conseil adm. 27 nov. 1961</t>
  </si>
  <si>
    <t>Convention du 31 décembre 1958</t>
  </si>
  <si>
    <t>Assedic, service Internet unijuris</t>
  </si>
  <si>
    <t>Droit de la Sécurité Sociale - JJ Dupeyroux - Précis Dalloz (1984, 1986, 1993)</t>
  </si>
  <si>
    <t>Unedic, "Historique du régime d'Assurance chômage 1959-1982" (1983)</t>
  </si>
  <si>
    <t>J. Boutault "L'assurance chômage en France: Unedic-Assedic" (1999)</t>
  </si>
  <si>
    <t>V. Drouin et X. Greffe "L'assurance-chômage, Filet de sécurité ou parapluie percée ?" (1985) Economica</t>
  </si>
  <si>
    <t>Barème social périodique (1976-2001)</t>
  </si>
  <si>
    <t>Convention du 1er janvier 2001 agréé par l'arrêté du 04/12/2000 (JO 06/12/2000).</t>
  </si>
  <si>
    <t>régime patronal fondé sur la solidarité des employeurs, financé exclusivement par leurs cotisations.</t>
  </si>
  <si>
    <t>FNGS-GAS, Fonds de garantie salaires : sur la partie du salaire &lt; à 4 plafonds</t>
  </si>
  <si>
    <t>Accord du 10 janvier 1984</t>
  </si>
  <si>
    <t>=&gt; 1,8 - 2 points de cotisation assurance chômage</t>
  </si>
  <si>
    <t>Ordonnance 84-198 du 21/03/84 (JO 22/03/84). Convention et Règlement Unedic du 24/02/84 agréés par arrêté du 28/03/84 (JO 04/04/84)</t>
  </si>
  <si>
    <t>BSP : taux applicables aux salaires versés après le 05/11/82; décret précise à partir du 06/11/82.</t>
  </si>
  <si>
    <t>Circulaire Unedic 75-22 du 21/05/1975</t>
  </si>
  <si>
    <t>Circulaire Unedic 76-05 du 24/03/1976</t>
  </si>
  <si>
    <t>Circulaire Unedic 89-02 du 06/01/1989</t>
  </si>
  <si>
    <t>Circulaire Unedic 90-01 du 05/01/1990</t>
  </si>
  <si>
    <t>Circulaire Unedic 00-09 du 06/06/2000</t>
  </si>
  <si>
    <t>Circulaire Unedic du 09/06/1999</t>
  </si>
  <si>
    <t>Barème social périodique</t>
  </si>
  <si>
    <t>Historique des cotisations communiqué par le régime local; www.legifrance.gouv.fr.</t>
  </si>
  <si>
    <t>Avantages vieillesses</t>
  </si>
  <si>
    <t>Décision du régime local du 20/11/1995 (Avis publié au JO)</t>
  </si>
  <si>
    <t xml:space="preserve">Décret 46-1428 du 12/06/1946 </t>
  </si>
  <si>
    <t>Décret 47-1617 du 23/08/1947</t>
  </si>
  <si>
    <t>Décret 67-814 du 25/09/1967</t>
  </si>
  <si>
    <t>Allocations chômage et préretraite</t>
  </si>
  <si>
    <t>Erreur de la référence législative dans l'historique des cotisations fourni par le régime local.</t>
  </si>
  <si>
    <t>Il existe aussi un régime local agricole.</t>
  </si>
  <si>
    <t>Décision du régime local du 20/10/1997 (Avis publié au JO)</t>
  </si>
  <si>
    <t>Au JO la date d'application de l'augmentation de la cotisation sur les avantages vieillesses n'est pas précisée.</t>
  </si>
  <si>
    <t>Décret 93-1359 du 30/12/1993</t>
  </si>
  <si>
    <t>La date de début d'effet est supputée.</t>
  </si>
  <si>
    <t>Ordonnance 58-1374 du 30/12/1958 art.11</t>
  </si>
  <si>
    <t>Loi 51-1126 du 26/09/1951, art. 12</t>
  </si>
  <si>
    <t>Ordonnance 45-2250, art. 34</t>
  </si>
  <si>
    <t>Arrêté du 10/09/1946</t>
  </si>
  <si>
    <t>Arrêté du 24/09/1947</t>
  </si>
  <si>
    <t>Texte non consulté.</t>
  </si>
  <si>
    <t>Taux d'appel</t>
  </si>
  <si>
    <t>Tranche 2</t>
  </si>
  <si>
    <t>Entreprises avant 01/01/1997</t>
  </si>
  <si>
    <t>Entreprises après 01/01/1997</t>
  </si>
  <si>
    <t>Cotisations du régime local d'assurance maladie d'Alsace et Moselle MMID-AM (1967-2011)</t>
  </si>
  <si>
    <t xml:space="preserve">     </t>
  </si>
  <si>
    <t>Taxe sur les salaires</t>
  </si>
  <si>
    <t>Taux1</t>
  </si>
  <si>
    <t>Plafond1</t>
  </si>
  <si>
    <t>Plafond2</t>
  </si>
  <si>
    <t>Majoration1</t>
  </si>
  <si>
    <t>Majoration2</t>
  </si>
  <si>
    <t>Loi 68-878 du 09/10/1968</t>
  </si>
  <si>
    <t>Loi 96-559 du 24/06/1996</t>
  </si>
  <si>
    <t>Loi de finances pour 1998</t>
  </si>
  <si>
    <t>Loi de finances pour 1999</t>
  </si>
  <si>
    <t>Loi de finances pour 2000</t>
  </si>
  <si>
    <t>Loi de finances pour 1979</t>
  </si>
  <si>
    <t>Modification de la base en 2000 pour l'aligner sur la base des cotisations sociales.</t>
  </si>
  <si>
    <t>Avant 1968, il s'agissait du "Versement forfaitaire" de même structure mais qui touchait tous les employeurs.</t>
  </si>
  <si>
    <t>Les plafonds sont réévalués chaque année sur la base de la première tranche de l'IR.</t>
  </si>
  <si>
    <t>La Sécurité Sociale: son histoire à travers les textes, tome III, page 215.</t>
  </si>
  <si>
    <t>Arrêté du 28/09/1948</t>
  </si>
  <si>
    <t>Journal Officiel</t>
  </si>
  <si>
    <t>Arrêté du 12 août 1985 ; Protocole d'accord du 18 juillet 1985 (agréé JO 18/08/1985)</t>
  </si>
  <si>
    <t>Circulaire Unedic 79-14 du 02/04/1979</t>
  </si>
  <si>
    <t>Circulaire Unedic 78-19 du 27/04/1978</t>
  </si>
  <si>
    <t>Circulaire Unedic 77-29 du 05/12/1977</t>
  </si>
  <si>
    <t>Circulaire Unedic 76-22 du 03/12/1976</t>
  </si>
  <si>
    <t>Bulletin de liaison de l'Unedic (consulté au service documentaire de l'Unedic).</t>
  </si>
  <si>
    <t>La tranche A correspond au salaire en-dessous du PSS et tranche B le salaire de 1 à 4 plafonds.</t>
  </si>
  <si>
    <t>Convention et Règlement Unedic du 01/01/1997 agréés par l'arrêté du 18/02/1997 (JO 20/03/1997).</t>
  </si>
  <si>
    <t>La tranche 2 est du PSS à 3 fois le plafond pour les non cadres et la tranche B du plafond à 4 fois le plafond pour les cadres.</t>
  </si>
  <si>
    <t>Sous 4 PSS</t>
  </si>
  <si>
    <t>Site web de l'AGS (http://www.ags-garantie-salaires.org).</t>
  </si>
  <si>
    <t>Loi 73-1194 du 27/12/1973 (JO 30/12/1973).</t>
  </si>
  <si>
    <t>Conseil d'administration de l'AGS du 26/06/1996.</t>
  </si>
  <si>
    <t>Conseil d'administration de l'AGS du 15/06/2011. Circulaire Unedic 2009-14 du 23/06/2009.</t>
  </si>
  <si>
    <t>Conseil d'administration de l'AGS du 16/03/2011. Circulaire Unedic 2009-7 du 19/03/2009.</t>
  </si>
  <si>
    <t>Conseil d'administration de l'AGS du 19/12/2008.</t>
  </si>
  <si>
    <t>Conseil d'administration de l'AGS du 06/12/2006.</t>
  </si>
  <si>
    <t>Conseil d'administration de l'AGS du 25/01/2006.</t>
  </si>
  <si>
    <t>Conseil d'administration de l'AGS du 20/06/2005.</t>
  </si>
  <si>
    <t>Conseil d'administration de l'AGS du 18/12/1992. Circulaire Unedic 93-01 du 19/01/1993</t>
  </si>
  <si>
    <t>Conseil d'administration de l'AGS du 18/07/1984. Circulaire Unedic 84-24 du 06/08/1984</t>
  </si>
  <si>
    <t>CET: Cotisation Exceptionnelle et Temporaire, cotisation pour le régime Agirc (pour les cadres uniquement).</t>
  </si>
  <si>
    <t>Ajouter la cotisation forfaitaire pour les salariés inf PSS pour les GMP.</t>
  </si>
  <si>
    <t>Code de l'urbanisme (art. 272 à 276), loi 71-582 du 16/07/71 (JO 17/07/71), Décret 72-526 du 29/06/72 (JO 30/06/72)</t>
  </si>
  <si>
    <t>Loi de finances 1989, art. 86</t>
  </si>
  <si>
    <t>Loi de finances 1986, art. 82-I, II, III (85-1403 du 30/12/85)</t>
  </si>
  <si>
    <t xml:space="preserve"> 17/01/1990</t>
  </si>
  <si>
    <t xml:space="preserve"> 28/12/1988</t>
  </si>
  <si>
    <t xml:space="preserve"> 27/07/1991</t>
  </si>
  <si>
    <t xml:space="preserve"> 31/12/1985</t>
  </si>
  <si>
    <t xml:space="preserve"> 23/06/1978</t>
  </si>
  <si>
    <t xml:space="preserve">Décret 53-701 du 09/08/1953 </t>
  </si>
  <si>
    <t>Loi de finances 1975 (74-1129 du 30/12/74, JO 31/12/1974)</t>
  </si>
  <si>
    <t>Loi 78-653 du 22/06/1978</t>
  </si>
  <si>
    <t xml:space="preserve">Loi 87-1128 du 31/12/1987 </t>
  </si>
  <si>
    <t>Loi 91-716 du 26/07/1991</t>
  </si>
  <si>
    <t>Décret 90-64 du 15/01/1990</t>
  </si>
  <si>
    <t>FNAL: Fonds National d'Aide au Logement</t>
  </si>
  <si>
    <t xml:space="preserve">Décrets 72-526 et 72-527 du 29/06/72 (JO 30/06/72) en application de la loi 71-582 du 16/07/71 (JO 01/07/71), modifiés par le décret 75-547 du 30/06/75 (JO 01/07/75). </t>
  </si>
  <si>
    <t>Décret 77-7703 et arrêté du 30/06/77 (JO 05/07/77)</t>
  </si>
  <si>
    <t>Document faxé par l'ARRCO "Paramètres de fonctionnement pratique depuis la création de l'Arrco au titre des opérations obligatoires (1962-1999)"</t>
  </si>
  <si>
    <t>Site web de l'Arrco depuis 1999.</t>
  </si>
  <si>
    <t>Champ :</t>
  </si>
  <si>
    <t xml:space="preserve">Loi DMOS 93-121 du 27/01/1993 </t>
  </si>
  <si>
    <t xml:space="preserve">Loi 91-1405 du 31/12/1991 </t>
  </si>
  <si>
    <t>Loi 87-588 du 30/07/1987</t>
  </si>
  <si>
    <t>Loi 75-1278 du 30/12/1975</t>
  </si>
  <si>
    <t>Loi 71-575 du 16/07/1971</t>
  </si>
  <si>
    <t>form_1020_p_0_</t>
  </si>
  <si>
    <t>form_p20_p_0_</t>
  </si>
  <si>
    <t>Il existe des régimes spéciaux pour les entreprises de travail temporaire, les professions agricoles et pour les franchissements des seuils d'effectif.</t>
  </si>
  <si>
    <t>Ordonnance du 02/08/2005</t>
  </si>
  <si>
    <t>Loi du 04/05/2004?</t>
  </si>
  <si>
    <t>Participation des employeurs à la formation professionnelle continue</t>
  </si>
  <si>
    <t>Calculé sur la masse des salaires (y compris avantages en natures) versés dans l'année.</t>
  </si>
  <si>
    <t>Paris</t>
  </si>
  <si>
    <t>Lyon</t>
  </si>
  <si>
    <t>Toulouse</t>
  </si>
  <si>
    <t>Marseille</t>
  </si>
  <si>
    <t>Bourg-en-Bresse</t>
  </si>
  <si>
    <t>Loi 71-559 du 12/07/1971</t>
  </si>
  <si>
    <t>Loi 73-640 du 11/07/1973</t>
  </si>
  <si>
    <t>Loi 82-684 du 04/08/1982</t>
  </si>
  <si>
    <t>Déplafonnement</t>
  </si>
  <si>
    <t>Loi 92-1376 du 30/12/1992, art. 115</t>
  </si>
  <si>
    <t>Versement transport (VT)</t>
  </si>
  <si>
    <t>Paris et 92 93 94 uniquement</t>
  </si>
  <si>
    <t>Taxe spéciale sur les contributions patronales de prévoyance</t>
  </si>
  <si>
    <t>Champ:</t>
  </si>
  <si>
    <t>Employeurs de plus de 9 salariés</t>
  </si>
  <si>
    <t>Loi 2010-1594 du 20/12/2010, article 17-I</t>
  </si>
  <si>
    <t>Les contributions patronales acquittées pour le financement de la prévoyance complémentaire des anciens salariés se trouvent soumises à leur tour à la taxe.</t>
  </si>
  <si>
    <t>I. Contributions sociales</t>
  </si>
  <si>
    <t>II. Cotisations de Sécurité sociale</t>
  </si>
  <si>
    <t>II. Régime de l'assurance chômage</t>
  </si>
  <si>
    <t>Conseil d'administration de l'AGS du 28/03/2011. Circulaire Unedic 2011-16 du 04/04/2011.</t>
  </si>
  <si>
    <t>Loi 71-578 du 16/07/1971</t>
  </si>
  <si>
    <t>Loi 77-704 du 05/07/1977</t>
  </si>
  <si>
    <t>Taux effectifs</t>
  </si>
  <si>
    <t>Tranche 2: Entre 1 et 3 PSS.</t>
  </si>
  <si>
    <t>Tranche 1</t>
  </si>
  <si>
    <t>Tranche 1: Sous PSS</t>
  </si>
  <si>
    <t>Taux contractuels</t>
  </si>
  <si>
    <t>Taux contractuels: taux qui servent à calculer les points de retraite des salariés.</t>
  </si>
  <si>
    <t>Taux d'appel: taux appliqué au taux contractuels pour obtenir le taux effectif de cotisation.</t>
  </si>
  <si>
    <t>Taux effectifs (salariés/employeurs)</t>
  </si>
  <si>
    <t>Tranche 2 (avant 1997)</t>
  </si>
  <si>
    <t>Tranche 2 (après 1997)</t>
  </si>
  <si>
    <t>Tous les salariés (cadres et non-cadres) cotisent à l'Arrco sur la tranche 1, mais seuls les non-cadres cotisent sur la tranche 2.</t>
  </si>
  <si>
    <t>Accords AGIRC-ARRCO du 25/04/1996</t>
  </si>
  <si>
    <t>Accords du 9/02/94 et du 25/04/1996</t>
  </si>
  <si>
    <t>V. Autres taxes et participations assises sur les salaires</t>
  </si>
  <si>
    <t>IV. Cotisations du secteur public</t>
  </si>
  <si>
    <t>Loi 86-966 du 18/08/1986, art. 9</t>
  </si>
  <si>
    <t>Loi du 14/04/1924 et Art. L. 61 du CPCM</t>
  </si>
  <si>
    <t>Loi 89-18 du 13/01/1989, art. 23</t>
  </si>
  <si>
    <t>Loi 91-73 du 18/01/1991, art. 25</t>
  </si>
  <si>
    <t>Retenues</t>
  </si>
  <si>
    <t>Publication JO</t>
  </si>
  <si>
    <t>Antoine Bozio, antoine.bozio@ipp-pse.org</t>
  </si>
  <si>
    <t>Julien Grenet, julien.grenet@ipp-pse.org</t>
  </si>
  <si>
    <t>Cotisations au Régime additionnel de la fonction publique (RAFP)</t>
  </si>
  <si>
    <t>Taux</t>
  </si>
  <si>
    <t>Cotisations à la Retraite complémentaire des agents non titulaires de la Fonction publique et des élus locaux (IRCANTEC)</t>
  </si>
  <si>
    <t>Agent</t>
  </si>
  <si>
    <t>Employeur</t>
  </si>
  <si>
    <t>Taux de cotisations théoriques</t>
  </si>
  <si>
    <t>Taux de cotisations effectives</t>
  </si>
  <si>
    <t>Décret 70-1277 du 23/12/1970</t>
  </si>
  <si>
    <t>Article 2 (2° et 3°), articles 7, 8, 9 et 10 du décret du 12 décembre 1951 ;</t>
  </si>
  <si>
    <t>Article 2 (2° et 3°) du décret du 9 juin 1955 ;</t>
  </si>
  <si>
    <t>Articles 2, 3, 4 et 5 du décret du 31 décembre 1959.</t>
  </si>
  <si>
    <t>Tranche A: sous PSS</t>
  </si>
  <si>
    <t>Arrêté du 14/01/1971</t>
  </si>
  <si>
    <t>Arrêté du 21/12/1982</t>
  </si>
  <si>
    <t>Arrêté du 17/12/1987</t>
  </si>
  <si>
    <t>Arrêté du 30/12/1988</t>
  </si>
  <si>
    <t>Arrêté du 30/12/1991</t>
  </si>
  <si>
    <t>Arrêté du 28/03/1991</t>
  </si>
  <si>
    <t>L'IRCANTEC remplace deux institutions de retraite complémentaire: IPACTE et l'IGRANTE.</t>
  </si>
  <si>
    <t>IPACTE:</t>
  </si>
  <si>
    <t>Décret 59-1569 du 31/12/1959</t>
  </si>
  <si>
    <t>IGRANTE:</t>
  </si>
  <si>
    <t>Décret 51-1445 du 12/12/1951</t>
  </si>
  <si>
    <t>Assiette:</t>
  </si>
  <si>
    <t>Références législatives                  (taux d'appel)</t>
  </si>
  <si>
    <t>Références législatives                  (taux de cotisation)</t>
  </si>
  <si>
    <t>Tranche B: entre 1 et 4,75 PSS jusqu'en 1991; entre 1 et 8 PSS à partir de 1992 (Décret 91-1375 du 30/12/1991, JO 31/12/1991)</t>
  </si>
  <si>
    <t>Décret 88-1248 du 30/12/1988</t>
  </si>
  <si>
    <t xml:space="preserve">Décret 2008-996 du 23/09/2008 </t>
  </si>
  <si>
    <t>Cotisations au Fonds de solidarité (FDS)</t>
  </si>
  <si>
    <t>Seuil d'assujétissement</t>
  </si>
  <si>
    <t>Rémunérations nettes, sous 4PSS.</t>
  </si>
  <si>
    <t>Décret 2010-761 du 07/07/2010</t>
  </si>
  <si>
    <t>Décret 2011-51 du 13/01/2011</t>
  </si>
  <si>
    <t>Décret 2009-1158 du 30/09/2009</t>
  </si>
  <si>
    <t>Loi 2010-1330 du 09/11/2010</t>
  </si>
  <si>
    <t xml:space="preserve">Note: </t>
  </si>
  <si>
    <t>D'ici à 2020 la loi de 2010 prévoit l'augmentation de la retenue à 10,55%.</t>
  </si>
  <si>
    <t>Taux de cotisation</t>
  </si>
  <si>
    <t>Etat</t>
  </si>
  <si>
    <t>Décret 2004-569 du 18/06/2004</t>
  </si>
  <si>
    <t>Sources</t>
  </si>
  <si>
    <t>Taux implicite</t>
  </si>
  <si>
    <t>Pensions civils</t>
  </si>
  <si>
    <t>Pensions militaires</t>
  </si>
  <si>
    <t>Décret 2008-1534 du 22/12/2008</t>
  </si>
  <si>
    <t>Décret 2010-53 du 14/01/2010</t>
  </si>
  <si>
    <t>Décret 2008-53 du 15/01/2008</t>
  </si>
  <si>
    <t>Décret 2011-11 du 04/01/2011</t>
  </si>
  <si>
    <t>Décret 2009-1599 du 18/12/2009</t>
  </si>
  <si>
    <t>Décret 2006-1798 du 23/12/2006</t>
  </si>
  <si>
    <t>Décret 2006-23 du 05/01/2006</t>
  </si>
  <si>
    <t>Taux employeur explicite</t>
  </si>
  <si>
    <t>Cotisations retraites de l'Etat-employeur</t>
  </si>
  <si>
    <t>Sous PSS</t>
  </si>
  <si>
    <t>ATI</t>
  </si>
  <si>
    <t>Hors NBI</t>
  </si>
  <si>
    <t>NBI</t>
  </si>
  <si>
    <t>Décret 2010-1749 du 30/12/2010</t>
  </si>
  <si>
    <t>Décret 92-1046 du 23/09/1992</t>
  </si>
  <si>
    <t>CNRACL</t>
  </si>
  <si>
    <t>ATIACL</t>
  </si>
  <si>
    <t>FCCPA</t>
  </si>
  <si>
    <t>FEH</t>
  </si>
  <si>
    <t>(hors NBI)</t>
  </si>
  <si>
    <t>FCCPA: Fonds de compensation de la cessation progressive d'activité (ordonnance n°82-298 du 31 mars 1982)</t>
  </si>
  <si>
    <t>FEH: Fonds pour l'emploi hospitalier, temps partiel, cpa etc.</t>
  </si>
  <si>
    <t>(hors hospi)</t>
  </si>
  <si>
    <t>(Hors CL)</t>
  </si>
  <si>
    <t>Décret 98-1226 du 29/12/1998</t>
  </si>
  <si>
    <t>Décret 95-86 du 26/01/1995</t>
  </si>
  <si>
    <t>(CNRACL)</t>
  </si>
  <si>
    <t>(FEH)</t>
  </si>
  <si>
    <t>Décret 2000-23 du 12/01/2000</t>
  </si>
  <si>
    <t xml:space="preserve"> Décret 2002-160 du 07/01/2002</t>
  </si>
  <si>
    <t>(FCCPA)</t>
  </si>
  <si>
    <t>Cotisations à la Caisse nationale de retraite des agents des collectivités locales (CNRACL)</t>
  </si>
  <si>
    <t>III. Régimes complémentaires de retraite (secteur privé)</t>
  </si>
  <si>
    <t xml:space="preserve">L'AGS (association pour la gestion du régime d'assurance des créances des salariés) est un </t>
  </si>
  <si>
    <t>Loi 87-516 du 10/07/1987, art. 4</t>
  </si>
  <si>
    <t>Taux CGS deductible</t>
  </si>
  <si>
    <t>Taux réduit de CSG</t>
  </si>
  <si>
    <t>CSG et CRDS sur les revenus d'activité</t>
  </si>
  <si>
    <t>CSG et CRDS sur les revenus de remplacement</t>
  </si>
  <si>
    <t>Loi 2010-1594 du 20/12/2010 de FSS pour 2011, art. 20</t>
  </si>
  <si>
    <t xml:space="preserve"> 21/12/2010</t>
  </si>
  <si>
    <t>Loi 2004-810 du 13/08/2004, art.72</t>
  </si>
  <si>
    <t xml:space="preserve"> 17/08/2004</t>
  </si>
  <si>
    <t xml:space="preserve">Loi 97-1164 du 19/12/1997 de FSS pour 1998 </t>
  </si>
  <si>
    <t>Loi 96-1160 du 27/12/1996 de FSS pour 1997</t>
  </si>
  <si>
    <t>Ordonnance 96-50 du 24/01/96 - art. 19</t>
  </si>
  <si>
    <t>Loi 90-1168 du 29/12/90, art. 127 à 135</t>
  </si>
  <si>
    <t xml:space="preserve">Exonérations au 01/01/1991: </t>
  </si>
  <si>
    <t>Indemnités journalières, prestations familiales, allocation de garde d'enfant; pensions alimentaires; pensions militaires d'invalidité; bourses; RMI; allocation d'assurance veuvage.</t>
  </si>
  <si>
    <t>Pensions de retraite dont le bénéficiaire n'est pas redevable d'IR ou titulaire d'un avantage de vieillesse ou d'invalidité non contributif.</t>
  </si>
  <si>
    <t xml:space="preserve">Exonérations: </t>
  </si>
  <si>
    <t>Allocations chômage dont le bénéficiaire n'est pas redevable d'IR</t>
  </si>
  <si>
    <t>Allocations chômage dont la CSG réduirait le montant net de l'allocation en deça du Smic brut.</t>
  </si>
  <si>
    <t>Arrêté du 30/12/2011</t>
  </si>
  <si>
    <t> Arrêté du 09/12/1963</t>
  </si>
  <si>
    <t>Depuis le 01/01/1960, le taux de cotisation des artistes du spectacle est égal à 70% du taux de droit commun</t>
  </si>
  <si>
    <t> Arrêté du 27/01/1960 </t>
  </si>
  <si>
    <t> Arrêté min. du 24/01/1975 art. 1</t>
  </si>
  <si>
    <t>Les membres des professions médicales exercant leur activité à temps partiel pour le compte de plusieurs employeurs, cotisent à 70% du taux de droit commun.</t>
  </si>
  <si>
    <t> Arrêté du 01/05/1961</t>
  </si>
  <si>
    <t> Arrêté du 26/02/1962</t>
  </si>
  <si>
    <t>pss_m</t>
  </si>
  <si>
    <t>pss_a</t>
  </si>
  <si>
    <t>date</t>
  </si>
  <si>
    <t>csg_act</t>
  </si>
  <si>
    <t>csg_act_ded</t>
  </si>
  <si>
    <t>csg_cho</t>
  </si>
  <si>
    <t>csg_cho_ded</t>
  </si>
  <si>
    <t>csg_pens</t>
  </si>
  <si>
    <t>csg_pens_ded</t>
  </si>
  <si>
    <t>csg_pens_red</t>
  </si>
  <si>
    <t>csg_pre</t>
  </si>
  <si>
    <t>csg_pre_ded</t>
  </si>
  <si>
    <t>csg_pre_red</t>
  </si>
  <si>
    <t>csg_ij_ded</t>
  </si>
  <si>
    <t>mmid_p_0_1</t>
  </si>
  <si>
    <t>mmid_s_0_</t>
  </si>
  <si>
    <t>mmid_p_0_</t>
  </si>
  <si>
    <t>Loi 2011-1997 du 28/12/2011 de finances pour 2012</t>
  </si>
  <si>
    <t>css_i65_s_0_1</t>
  </si>
  <si>
    <t>css_s65_s_0_1</t>
  </si>
  <si>
    <t>css_p_0_1</t>
  </si>
  <si>
    <t>am_s_0_1</t>
  </si>
  <si>
    <t>am_s_0_</t>
  </si>
  <si>
    <t>am_pens</t>
  </si>
  <si>
    <t>am_cho</t>
  </si>
  <si>
    <t>cnav_s_0_1</t>
  </si>
  <si>
    <t>cnav_p_0_1</t>
  </si>
  <si>
    <t>cnav_s_0_</t>
  </si>
  <si>
    <t>cnav_p_0_</t>
  </si>
  <si>
    <t>veuv_s_0_1</t>
  </si>
  <si>
    <t>veuv_p_0_</t>
  </si>
  <si>
    <t>veuv_s_0_</t>
  </si>
  <si>
    <r>
      <t>Sources</t>
    </r>
    <r>
      <rPr>
        <sz val="11"/>
        <rFont val="Calibri"/>
        <family val="2"/>
        <scheme val="minor"/>
      </rPr>
      <t xml:space="preserve">: </t>
    </r>
  </si>
  <si>
    <r>
      <t>Note</t>
    </r>
    <r>
      <rPr>
        <sz val="11"/>
        <rFont val="Calibri"/>
        <family val="2"/>
        <scheme val="minor"/>
      </rPr>
      <t xml:space="preserve">: </t>
    </r>
  </si>
  <si>
    <r>
      <t>Note</t>
    </r>
    <r>
      <rPr>
        <sz val="11"/>
        <color indexed="8"/>
        <rFont val="Calibri"/>
        <family val="2"/>
        <scheme val="minor"/>
      </rPr>
      <t xml:space="preserve">: </t>
    </r>
  </si>
  <si>
    <t>csa_p_0_</t>
  </si>
  <si>
    <t>fam_p_0_1</t>
  </si>
  <si>
    <t>fam_p_0_</t>
  </si>
  <si>
    <t>chom_s_0_1</t>
  </si>
  <si>
    <t>chom_s_1_4</t>
  </si>
  <si>
    <t>chom_p_0_1</t>
  </si>
  <si>
    <t>chom_p_1_4</t>
  </si>
  <si>
    <t>ags_p_0_4</t>
  </si>
  <si>
    <t>agff_s_0_1</t>
  </si>
  <si>
    <t>agff_s_1_4</t>
  </si>
  <si>
    <t>agff_p_0_1</t>
  </si>
  <si>
    <t>agff_p_1_4</t>
  </si>
  <si>
    <t>csg_ij</t>
  </si>
  <si>
    <r>
      <t>La participation des employeurs à l'</t>
    </r>
    <r>
      <rPr>
        <sz val="11"/>
        <color rgb="FF000000"/>
        <rFont val="Calibri"/>
        <family val="2"/>
        <scheme val="minor"/>
      </rPr>
      <t>effort</t>
    </r>
    <r>
      <rPr>
        <sz val="11"/>
        <color rgb="FF222222"/>
        <rFont val="Calibri"/>
        <family val="2"/>
        <scheme val="minor"/>
      </rPr>
      <t> de </t>
    </r>
    <r>
      <rPr>
        <sz val="11"/>
        <color rgb="FF000000"/>
        <rFont val="Calibri"/>
        <family val="2"/>
        <scheme val="minor"/>
      </rPr>
      <t>construction</t>
    </r>
    <r>
      <rPr>
        <sz val="11"/>
        <color rgb="FF222222"/>
        <rFont val="Calibri"/>
        <family val="2"/>
        <scheme val="minor"/>
      </rPr>
      <t> (PEEC) ou le "1% logement", rebaptisé en 2010 "Action logement" (www.actionlogement.fr).</t>
    </r>
  </si>
  <si>
    <t>Salarié</t>
  </si>
  <si>
    <t>arrco_ap97_s_1_3</t>
  </si>
  <si>
    <t>arrco_ap97_p_1_3</t>
  </si>
  <si>
    <t>Entreprises avant 01/01/1981</t>
  </si>
  <si>
    <t>Entreprises après 01/01/1981</t>
  </si>
  <si>
    <t>Tranche B (entre 1 et 4 PSS)</t>
  </si>
  <si>
    <t>Tranche C (entre 4 et 8 PSS)</t>
  </si>
  <si>
    <t>Les taux contractuels définissent les points de retraite acquis par les cotisations. Les taux d'appel appliqués aux taux contractuels définissent les taux effectifs.</t>
  </si>
  <si>
    <t>Accord AGIRC-ARRCO du 25/04/1996</t>
  </si>
  <si>
    <t>Accord du 24/03/1988</t>
  </si>
  <si>
    <t>Tranche B (avant 81)</t>
  </si>
  <si>
    <t>Tranche B (depuis 81)</t>
  </si>
  <si>
    <t>agirc81_s_1_4</t>
  </si>
  <si>
    <t>agirc81_p_1_4</t>
  </si>
  <si>
    <t>Accord AGIRC-ARRCO du 13/11/2003</t>
  </si>
  <si>
    <t>Accord AGIRC du 09/02/1994</t>
  </si>
  <si>
    <t>Délais de 2 ans pour cotiser à 12% pour les entreprises créés entre le 01/01/1981 et le 01/01/1983.</t>
  </si>
  <si>
    <t>Source</t>
  </si>
  <si>
    <t>Histoire de la sécurité sociale, p. 315.</t>
  </si>
  <si>
    <t>A faire:</t>
  </si>
  <si>
    <t>Taux et références pour la période avant 1976.</t>
  </si>
  <si>
    <t>Convention AGIRC du 14/03/1947</t>
  </si>
  <si>
    <t>Clause spéciale pour les entreprises créées entre le 01/01/81 et le 31/12/83 = taux minimum de 12 % appelé à 110% (4,40% salarié, 8,80% employeur) à l'expiration des deux années civiles suivant la création .</t>
  </si>
  <si>
    <t xml:space="preserve"> Pour les entreprises créées depuis le 01/01/84 = taux minimum de 12% appelé à 110% (4,40% salarié, 8,80% employeur).</t>
  </si>
  <si>
    <t xml:space="preserve">BSP 1988: "Cotisation obligatoire sur la tranche C depuis le 01/01/88 pour les entreprises affiliées à CCSBTP, IRCASUP et IRICASE (taux contractuel) ; au 01/01/91 pour toutes les entreprises". </t>
  </si>
  <si>
    <t>De 1 à 4 PSS</t>
  </si>
  <si>
    <t>Circulaire AGIRC 2010-5-DF du 29/07/2010</t>
  </si>
  <si>
    <t>apec_s_0_4</t>
  </si>
  <si>
    <t>apec_p_0_4</t>
  </si>
  <si>
    <t>Suppression de la cotisation forfaitaire.</t>
  </si>
  <si>
    <t>Forfait annuel</t>
  </si>
  <si>
    <t>Circulaire Commune 2009 - 30 - DRE du 16/12/2009</t>
  </si>
  <si>
    <t>Circulaire Commune 2005 - 19 - DRE du 13/12/2005</t>
  </si>
  <si>
    <t>apec_s_f</t>
  </si>
  <si>
    <t>apec_p_f</t>
  </si>
  <si>
    <t>La convention du 18 novembre 1966 et ses avenants successifs ont été étendus, en application de l'article L. 133-8, par arrêtés des 13 août 1974 et 16 février 1976.</t>
  </si>
  <si>
    <t xml:space="preserve">avenants no 1 du 3 janvier 1969, no 2 du 9 juin 1969, no 3 du 10 avril 1973, no 4 du 21 décembre 1973, no 5 du 17 novembre 1975, </t>
  </si>
  <si>
    <t>Le forfait annuel est dû pour les personnels présent au 31 mars de l'année.</t>
  </si>
  <si>
    <t>Le forfait annuel dépend du PSS (0,0006*PSS partagé en 40/60) mais la règle des arrondis semble variable dans le temps (en jaune les chiffres calculés non vérifiés)</t>
  </si>
  <si>
    <t>Non vérifié</t>
  </si>
  <si>
    <t>Protocole d'accord Agirc-Apec du 30 décembre 1975.</t>
  </si>
  <si>
    <t>Tranche C (avant 81)</t>
  </si>
  <si>
    <t>Tranche C (après 81)</t>
  </si>
  <si>
    <t>agirc81_s_4_8</t>
  </si>
  <si>
    <t>agirc81_p_4_8</t>
  </si>
  <si>
    <t>Salaire sous 8 PSS</t>
  </si>
  <si>
    <t>Taux Guyane</t>
  </si>
  <si>
    <t>Taux Guadeloupe, Martinique, Réunion</t>
  </si>
  <si>
    <t>Pas de vérification du taux dans les DOM pour les années anciennes.</t>
  </si>
  <si>
    <t>Référence</t>
  </si>
  <si>
    <t>Loi 83-1179 de finances du 29/12/1983, art. 33</t>
  </si>
  <si>
    <t>retpens_pu_s</t>
  </si>
  <si>
    <t>tximp_pu_p</t>
  </si>
  <si>
    <t>txexp_civ_p</t>
  </si>
  <si>
    <t>txexp_ati_p</t>
  </si>
  <si>
    <t>txexp_mil_p</t>
  </si>
  <si>
    <t>fds_s_0_4</t>
  </si>
  <si>
    <t>rafp_s</t>
  </si>
  <si>
    <t>rafp_p</t>
  </si>
  <si>
    <t xml:space="preserve">Ensemble des rémunérations soumis à CSG mais non soumis à la cotisation vieillesse du régime de base, </t>
  </si>
  <si>
    <t>NBI: Nouvelle Bonification Indiciaire</t>
  </si>
  <si>
    <t>cnracl_s_ti</t>
  </si>
  <si>
    <t>cnracl_s_nbi</t>
  </si>
  <si>
    <t>cnracl_p</t>
  </si>
  <si>
    <t xml:space="preserve">ATIACL: Allocation temporaire d’invalidité, créée, à titre facultatif en 1961 (article 6 de la loi de finances n°61-1393 du 20.12.1961), puis, à titre obligatoire, en 1969 </t>
  </si>
  <si>
    <t xml:space="preserve">(article 6 de la loi n°69-1137 du 20.12.1969) pour la « couverture » accident de travail des agents permanents des collectivités locales et de leurs établissements publics, </t>
  </si>
  <si>
    <t>affiliés à la Caisse nationales de retraites des agents des collectivités locales (CNRACL). </t>
  </si>
  <si>
    <t>Vérifier les assiettes!</t>
  </si>
  <si>
    <t>ircantec_s_0_1</t>
  </si>
  <si>
    <t>ircantec_p_0_1</t>
  </si>
  <si>
    <t>ircantec_s_1_8</t>
  </si>
  <si>
    <t>ircantec_p_1_8</t>
  </si>
  <si>
    <t>Tranche B (1-4,75 puis 1 à 8 PSS)</t>
  </si>
  <si>
    <t>ircantec_p_1_4_75</t>
  </si>
  <si>
    <t>ircantec_s_1_4_75</t>
  </si>
  <si>
    <t>taxsal1</t>
  </si>
  <si>
    <t>taxsal_maj1</t>
  </si>
  <si>
    <t>taxsal_maj2</t>
  </si>
  <si>
    <t>taxsal_guy</t>
  </si>
  <si>
    <t>taxsal_mgr</t>
  </si>
  <si>
    <t>taxsal_plaf1</t>
  </si>
  <si>
    <t>taxsal_plaf2</t>
  </si>
  <si>
    <t>Voir rapport Sénat 2001 pour détail historique.</t>
  </si>
  <si>
    <t>Employeur sur tout salaire</t>
  </si>
  <si>
    <t>Notes :</t>
  </si>
  <si>
    <t>Loi 91-716 du 26/07/91, art. 26</t>
  </si>
  <si>
    <t>Loi de finances 1989, art. 86 Loi 88-1149 du 23/12/88</t>
  </si>
  <si>
    <t>Loi de finances 1986, art. 82-II et III. Loi 86-1317 du 30/12/86</t>
  </si>
  <si>
    <t>Tout employeur</t>
  </si>
  <si>
    <t>Entreprises de plus de 20 salariés</t>
  </si>
  <si>
    <t>Au-dessus du PSS</t>
  </si>
  <si>
    <t>fnal_p20_0_1</t>
  </si>
  <si>
    <t>fnal_p20_1_</t>
  </si>
  <si>
    <t>Les employeurs de plus de 20 salariés relevant du régime agricole sont exclus de la cotisation supplémentaire.</t>
  </si>
  <si>
    <t>Loi 2010-1657 de finances pour 2011 du 29/12/2010, art. 209</t>
  </si>
  <si>
    <t>Employeur (tout salaire)</t>
  </si>
  <si>
    <t>Moins de 10 salariés</t>
  </si>
  <si>
    <t>De 10 à 20 salariés</t>
  </si>
  <si>
    <t>Plus de 20 salariés</t>
  </si>
  <si>
    <t>Vérifier que les moins de 10 salariés étaient exonérés avant 92</t>
  </si>
  <si>
    <t xml:space="preserve">Convention et Règlement UNEDIC du 01/01/93 agréés par l'arrêté du 04/01/93 (JO 05/01/93). Avenant n°1 du 30/12/92 (agréé JO 28/01/93). </t>
  </si>
  <si>
    <t>Accord du 22 juillet 1993. Avenant n°3 du 28/07/93 (JO 20/08/93). Convention et Règlement UNEDIC du 01/01/94 agréés par arrêté du 04/01/94 (JO 08/01/94)</t>
  </si>
  <si>
    <t>Référence?</t>
  </si>
  <si>
    <t>Avenant A 56 du 05/02/1974</t>
  </si>
  <si>
    <t>Augmentation du taux de 0,04% à 0,06%.</t>
  </si>
  <si>
    <t>Protocole d'accord Agirc-Apec du 30/12/1975.</t>
  </si>
  <si>
    <t>Instauration du versement forfaitaire.</t>
  </si>
  <si>
    <t>Convention APEC du 18/11/1966.</t>
  </si>
  <si>
    <t>www.legislation.cnav.fr et Journal Officiel via www.legifrance.gouv.fr</t>
  </si>
  <si>
    <t>Avant 1945, il s'agit des assurances sociales qui ne sont obligatoires que pour une petite partie de la population.</t>
  </si>
  <si>
    <t>En 1930, il existait 5 catégories et des taux différents pour les catégories 1-4 et 5.</t>
  </si>
  <si>
    <t>La catégorie 5 était à 4,44% contre 4% pour les autres.</t>
  </si>
  <si>
    <t>Décision du régime local du 26/10/1998 (Avis publié au JO)</t>
  </si>
  <si>
    <t>Décision du régime local du 27/03/2000 (Avis publié au JO)</t>
  </si>
  <si>
    <t>Modalités de la remise forfaitaire de 1991: pour l'année? Pour un mois?</t>
  </si>
  <si>
    <t>Journalistes</t>
  </si>
  <si>
    <t>abat_journaliste</t>
  </si>
  <si>
    <t>Artistes du spectacles</t>
  </si>
  <si>
    <t>abat_artiste</t>
  </si>
  <si>
    <t> Arrêté du 27/01/1960</t>
  </si>
  <si>
    <t>Cotisations SS des journalistes, artistes du spectacle et professions médicales</t>
  </si>
  <si>
    <t>Décision du régime local du 28/11/2011 (Avis publié au JO)</t>
  </si>
  <si>
    <t> Arrêté du 26/03/1987</t>
  </si>
  <si>
    <t>Parfois présentation du taux de maladie à partir de juillet 2004 en incluant le taux de CSA. Ici nous distinguons les deux.</t>
  </si>
  <si>
    <t>Médecins temps partiel</t>
  </si>
  <si>
    <t>Convention et règlement Unedic du 01/01/90 agréés par arrêté du 14/05/90 (JO 15/05/90). Protocole d'accord du 22/12/89 - Circ. 90-08 du 6 juin 1990</t>
  </si>
  <si>
    <t>Décision du conseil administration du 27/11/1974.</t>
  </si>
  <si>
    <t>Décision du conseil administration du 04/12/1973.</t>
  </si>
  <si>
    <t>Circulaire Unedic 2007-02</t>
  </si>
  <si>
    <t>L'Association pour l'emploi des cadres (APEC) a été mise en place par la convention du 18 novembre 1966.</t>
  </si>
  <si>
    <t>La cotisation APEC est recouvrée par l'AGIRC.</t>
  </si>
  <si>
    <t>Avenant A75 du 26/06/1978 (non agréé).</t>
  </si>
  <si>
    <t>Avenant A99 du 15/06/1983 agréé par l'arrêté du 14/03/1987.</t>
  </si>
  <si>
    <t>Intégration des régimes de l'IRCASUP, de l'IRICASE, de la CCSBTP. Période de transition de 3 ans dans l'application du taux obligatoire.</t>
  </si>
  <si>
    <t>BSP : Fin de la clause spéciale pour les entreprises créées après le 01/01/1981.</t>
  </si>
  <si>
    <t>Sources :</t>
  </si>
  <si>
    <t>Barème social périodique; Guide Agirc envoyé par le centre de document de l'Agirc.</t>
  </si>
  <si>
    <t>Compromis du 25 juin 1990 (Dupeyroux 1993, p. 791)</t>
  </si>
  <si>
    <t>Convention et règlement Unedic du 24/02/84 agréés par arrêté du 28/03/84</t>
  </si>
  <si>
    <t>asf_s_0_1</t>
  </si>
  <si>
    <t>asf_p_0_1</t>
  </si>
  <si>
    <t>asf_s_1_4</t>
  </si>
  <si>
    <t>asf_p_1_4</t>
  </si>
  <si>
    <t>L'Association pour la Gestion du Fonds de Financement de l'AGIRC et de l'ARRCO (AGFF) remplace depuis le 1er avril 2001, l'Association pour la structure Financière (ASF).</t>
  </si>
  <si>
    <t>L'ASF était perçue par les ASSEDIC quand l'AGFF est perçue par les régimes complémentaires AGIRC-ARRCO.</t>
  </si>
  <si>
    <t>L'Association pour la gestion de la structure financière (ASF) a eu pour mission:</t>
  </si>
  <si>
    <t>- le financement des garanties de ressources</t>
  </si>
  <si>
    <t>- le financement de l'abaissement de l'âge de la retraite des régimes compl. ARGIC - ARCCO</t>
  </si>
  <si>
    <t>abat_medecin</t>
  </si>
  <si>
    <t>Salaire sous PSS</t>
  </si>
  <si>
    <t>Application de l'abattement journaliste à plus de cotisations (?)</t>
  </si>
  <si>
    <t>Cotisation déplafonnée avec réduction des taux.</t>
  </si>
  <si>
    <t>Le mode de calcul dépend de la taille de l'entreprise:</t>
  </si>
  <si>
    <t>Moins de 10 salariés: tarification collective</t>
  </si>
  <si>
    <t>Entre 10 et 249 salariés: tarification mixte</t>
  </si>
  <si>
    <t>Plus de 250 salariés: tarification individuelle réelle</t>
  </si>
  <si>
    <t>Voir la nomenclature des risques établie par l'arrêté du 17 octobre 1995.</t>
  </si>
  <si>
    <t>vt_75</t>
  </si>
  <si>
    <t>vt_92</t>
  </si>
  <si>
    <t>vt_93</t>
  </si>
  <si>
    <t>vt_91</t>
  </si>
  <si>
    <t>vt_94</t>
  </si>
  <si>
    <t>vt_lyon</t>
  </si>
  <si>
    <t>vt_marseille</t>
  </si>
  <si>
    <t>vt_toulouse</t>
  </si>
  <si>
    <t>vt_beb</t>
  </si>
  <si>
    <t>Essonne</t>
  </si>
  <si>
    <t>Hauts-de-seine</t>
  </si>
  <si>
    <t>Seine-Saint-Denis</t>
  </si>
  <si>
    <t>Val-de-Marne</t>
  </si>
  <si>
    <t>vt_95</t>
  </si>
  <si>
    <t>Val-d'Oise</t>
  </si>
  <si>
    <t>Assiette: sous PSS jusqu'en 1992, puis salaire déplafonné.</t>
  </si>
  <si>
    <t>Les taux sont incomplets tant pour les années que pour les agglomérations visées.</t>
  </si>
  <si>
    <t>Loi 97-1164  de FSS du 19/12/1997</t>
  </si>
  <si>
    <t>Ordonnance 96-51 du 24/01/96</t>
  </si>
  <si>
    <t>Assiette :</t>
  </si>
  <si>
    <t>Toutes les contributions versées à un organisme tiers pour financer des prestations de prévoyance complétant celles servies par les régimes de base de Sécurité sociale.</t>
  </si>
  <si>
    <t>crds</t>
  </si>
  <si>
    <t>CRDS</t>
  </si>
  <si>
    <t>mmid_red65_s_0_1</t>
  </si>
  <si>
    <t>mmid_s_0_1</t>
  </si>
  <si>
    <t>Réduction &gt; 65 ans</t>
  </si>
  <si>
    <t>agff_s_1_3</t>
  </si>
  <si>
    <t>agff_p_1_3</t>
  </si>
  <si>
    <t>Accord Arrco-Agirc du 10 février 2001, ch. III</t>
  </si>
  <si>
    <t>arrco_s_1_3</t>
  </si>
  <si>
    <t>arrco_p_1_3</t>
  </si>
  <si>
    <t>L’assiette des cotisations dues au titre des prestations servies par le régime général est constituée par le traitement soumis à retenue pour pension de l’agent, soit :</t>
  </si>
  <si>
    <t>le traitement indiciaire brut (TIB),</t>
  </si>
  <si>
    <t>la nouvelle bonification indiciaire (NBI).</t>
  </si>
  <si>
    <t>atiacl_p</t>
  </si>
  <si>
    <t>fccpa_p</t>
  </si>
  <si>
    <t>feh_p</t>
  </si>
  <si>
    <t>Abattement</t>
  </si>
  <si>
    <t>Sous 4PSS</t>
  </si>
  <si>
    <t>Au-dessus de 4 PSS</t>
  </si>
  <si>
    <t>csg_abt_0_4</t>
  </si>
  <si>
    <t>csg_abt_4_</t>
  </si>
  <si>
    <t>Convention et règlement UNEDIC du 01/01/94 agréés par arrêté du 04/01/94</t>
  </si>
  <si>
    <t>Protocole d'accord du 5 décembre 1991 (avenants n° 1 et 8 du 13/12/91, agréés)</t>
  </si>
  <si>
    <t>vt_p_0_1</t>
  </si>
  <si>
    <t>vt_p_0_</t>
  </si>
  <si>
    <t>Tout salaire</t>
  </si>
  <si>
    <t>On prend les taux de Lyon comme taux moyens!</t>
  </si>
  <si>
    <t>appren_am_p_0_</t>
  </si>
  <si>
    <t>Loi de finance pour 2005, art. 37</t>
  </si>
  <si>
    <t>Loi 93-121 du 27/01/1993, art. 92</t>
  </si>
  <si>
    <t>Cotisation supplémentaire</t>
  </si>
  <si>
    <t>Cotisation formation alternée</t>
  </si>
  <si>
    <t>Salaires CDD</t>
  </si>
  <si>
    <t>Contrats d'insertion en alternance (moins de 10 salariés)</t>
  </si>
  <si>
    <t>Cotisation formation alternée: ma compréhension du Lefebvre Fiscal 1994 (p 497) est que la cotisation formation alternée est une fraction de la participation formation continue (et non une taxe supplémentaire).</t>
  </si>
  <si>
    <t>apprensup_p_0_</t>
  </si>
  <si>
    <t>Contribution supplémentaire à l'apprentissage (CSA)</t>
  </si>
  <si>
    <t xml:space="preserve"> Entreprises de plus de 250 salariés</t>
  </si>
  <si>
    <t>Modulation du taux de la CSA en fonction de l'effectif en alternance.</t>
  </si>
  <si>
    <t>Loi du  24/11/2009, art. 27</t>
  </si>
  <si>
    <t>Loi du 29/07/2011 de finances rectificative pour 2011</t>
  </si>
  <si>
    <t>A éclaircir:</t>
  </si>
  <si>
    <t>Trouver les taux Alsace-Moselle.</t>
  </si>
  <si>
    <t>Cotisation exceptionnelle supplémentaire de 0,1% des salaires de 1976 majorés de 6,5%, à payer avant le 15 septembre 1977.</t>
  </si>
  <si>
    <t xml:space="preserve">Cotisation exceptionnelle supplémentaire de 0,1% des salaires de 1978 majorés de 8%, à payer avant le 15 septembre 1979 (). </t>
  </si>
  <si>
    <t>Loi 78-1239 du 29/12/78</t>
  </si>
  <si>
    <t>Loi 80-30 de finances pour 1980 du 18/01/80, art. 21</t>
  </si>
  <si>
    <t>idem que précédemment.</t>
  </si>
  <si>
    <t>1993: La contribution exceptionnelle de 0,10% est remplacée par une cotisation pérenne de 0,10% pour la formation en alternance.</t>
  </si>
  <si>
    <t xml:space="preserve"> Supplément de cotisation pour les entreprises de 10 salariés et plus, cotisation nouvelle pour celles de moins de 10 salariés</t>
  </si>
  <si>
    <t>La taxe d'apprentissage est créée par la loi de finances du 13 juillet 1925.</t>
  </si>
  <si>
    <t>Alsace-Moselle</t>
  </si>
  <si>
    <t>Incertitude sur la date de changement en 1993 et 1977.</t>
  </si>
  <si>
    <t>apprencda_p_0_</t>
  </si>
  <si>
    <t>Contribution au développement de l'apprentissage</t>
  </si>
  <si>
    <t>Employeur: tout salaire</t>
  </si>
  <si>
    <t>apprencsa_p_0_</t>
  </si>
  <si>
    <t>A vérifier:</t>
  </si>
  <si>
    <t>Date et références depuis 2004.</t>
  </si>
  <si>
    <t>altern_m10_p_0_</t>
  </si>
  <si>
    <t>formcdd_p_0_</t>
  </si>
  <si>
    <t>Loi 90-86 du 23/01/1990</t>
  </si>
  <si>
    <t>Plusieurs mentions dans le BSP de cotisations exceptionnelles avec majoration du montant des salaires (voir notes).</t>
  </si>
  <si>
    <t>De 10 à 19 salariés</t>
  </si>
  <si>
    <t>Ordonnance 2005-895 du 02/08/2005</t>
  </si>
  <si>
    <t>cons_p20_0_</t>
  </si>
  <si>
    <t>cons_p10_0_</t>
  </si>
  <si>
    <t>Conditions sur la taille de l'entreprise?</t>
  </si>
  <si>
    <t>(i.e. primes et indemnités) sous plafond de 20% du traitement indicaire brut de l'année.</t>
  </si>
  <si>
    <r>
      <t xml:space="preserve">Annexe au Projet de loi de Finances pour 2011, </t>
    </r>
    <r>
      <rPr>
        <i/>
        <sz val="11"/>
        <color theme="1"/>
        <rFont val="Calibri"/>
        <family val="2"/>
        <scheme val="minor"/>
      </rPr>
      <t>Rapport sur les pensions de retraite de la Fonction publique,</t>
    </r>
    <r>
      <rPr>
        <sz val="11"/>
        <color theme="1"/>
        <rFont val="Calibri"/>
        <family val="2"/>
        <scheme val="minor"/>
      </rPr>
      <t xml:space="preserve"> (Tableau page 26).</t>
    </r>
  </si>
  <si>
    <t>ATI: Allocations temporaires d'invalidité</t>
  </si>
  <si>
    <t>Décret 2012-37 du 11/01/2012</t>
  </si>
  <si>
    <t>Décret 2009-824 du 03/07/2009</t>
  </si>
  <si>
    <t>Décret 2008-1016 du 02/10/2008</t>
  </si>
  <si>
    <t>Décret 2008-622 du 27/06/2008</t>
  </si>
  <si>
    <t>Décret 2008-198 du 27/02/2008</t>
  </si>
  <si>
    <t>Décret 2007-96 du 25/01/2007</t>
  </si>
  <si>
    <t>Décret 2006-1283 du 19/10/2006</t>
  </si>
  <si>
    <t>Décret 2006-759 du 29/06/2006</t>
  </si>
  <si>
    <t>http://www.fonds-de-solidarite.fr</t>
  </si>
  <si>
    <t>Décret 2011-192 du 18/02/2011</t>
  </si>
  <si>
    <t>Journalistes: Certains taux au droit commun, d'autres aux taux réduits (cf Lefebvre social 2009, p679</t>
  </si>
  <si>
    <t>Décret 2011-2037 du 29/12/2011</t>
  </si>
  <si>
    <t>L'assiette est le traitement brut des agents (exclut les indemnités et primes).</t>
  </si>
  <si>
    <t xml:space="preserve">Décret 2003-51 du 17/01/2003 </t>
  </si>
  <si>
    <t>Décret 96-1151 du 26/12/1996, art. 6</t>
  </si>
  <si>
    <t>Décret 91-615 du 28/06/1991, art. 1</t>
  </si>
  <si>
    <t>Décret 88-795 du 22/06/1988, art. 1</t>
  </si>
  <si>
    <t>Décret 85-1354 du 17/12/1985, art. 1</t>
  </si>
  <si>
    <t xml:space="preserve"> Loi DMOS du 13/01/89 (JO 14/01/89).</t>
  </si>
  <si>
    <t xml:space="preserve">Décret 89-48 du 27/01/1989 </t>
  </si>
  <si>
    <t xml:space="preserve">Décret 67-850 du 30/09/1967 </t>
  </si>
  <si>
    <t>Tout traitement</t>
  </si>
  <si>
    <t>Décret 70-682 du 30/07/1970</t>
  </si>
  <si>
    <t>Décret 75-1270 du 29/12/1975</t>
  </si>
  <si>
    <t>Décret 76-896 du 29/09/1976</t>
  </si>
  <si>
    <t>Décret 78-1215 du 26/12/1978</t>
  </si>
  <si>
    <t>Décret 81-1015 du 13/11/1981</t>
  </si>
  <si>
    <t>Décret 83-1196 du 30/12/1983</t>
  </si>
  <si>
    <t>FP Etat</t>
  </si>
  <si>
    <t>FP hospitaliers/collectivités locales</t>
  </si>
  <si>
    <t>mmid_e_p_0_1</t>
  </si>
  <si>
    <t>mmid_e_s_0_1</t>
  </si>
  <si>
    <t>mmid_e_p_0_</t>
  </si>
  <si>
    <t>mmid_e_s_0_</t>
  </si>
  <si>
    <t xml:space="preserve">Décret 97-1249 du 29/12/1997, art. 5 </t>
  </si>
  <si>
    <t>Décret 97-1249 du 29/12/1997, art. 8</t>
  </si>
  <si>
    <t xml:space="preserve">Décret 85-1354 du 17/12/1985, art. </t>
  </si>
  <si>
    <t>mmid_h_p_0_1</t>
  </si>
  <si>
    <t>mmid_h_s_0_1</t>
  </si>
  <si>
    <t>mmid_h_p_0_</t>
  </si>
  <si>
    <t>mmid_h_s_0_</t>
  </si>
  <si>
    <t>Décret 96-1151 du 26/12/1996, art. 8</t>
  </si>
  <si>
    <t>Décret 91-615 du 28/06/1991, art. 4</t>
  </si>
  <si>
    <t>Décret 88-795 du 22/06/1988, art. 4</t>
  </si>
  <si>
    <t>Décret 83-1196 du 30/12/1983, art. 5</t>
  </si>
  <si>
    <t>Cotisations maladie - Fonction publique d'Etat</t>
  </si>
  <si>
    <t>Cotisations maladie - Fonction publique hospitalière et Collectivités locales</t>
  </si>
  <si>
    <t>Assiettes des cotisations du secteur public</t>
  </si>
  <si>
    <t>CSG</t>
  </si>
  <si>
    <t>Assiette</t>
  </si>
  <si>
    <t>Tous revenus - abattement</t>
  </si>
  <si>
    <t>Allocation Fam</t>
  </si>
  <si>
    <t>FNAL (plaf)</t>
  </si>
  <si>
    <t>FNAL sup plaf</t>
  </si>
  <si>
    <t>FNAL sup (deplaf)</t>
  </si>
  <si>
    <t>CSA</t>
  </si>
  <si>
    <t>Maladie</t>
  </si>
  <si>
    <t>Retraite</t>
  </si>
  <si>
    <t>RAFP</t>
  </si>
  <si>
    <t>Traitement indiciaire + NBI</t>
  </si>
  <si>
    <t>FDS</t>
  </si>
  <si>
    <t>Assiettes des cotisations/contributions</t>
  </si>
  <si>
    <t>Retenues pour pension (Etat)</t>
  </si>
  <si>
    <t>La date effective est celle du JO.</t>
  </si>
  <si>
    <t>Décret 91-613 du 28/06/1991</t>
  </si>
  <si>
    <t xml:space="preserve">Max[Ts revenus - (traitement indiciaire + NBI),20% traitement] </t>
  </si>
  <si>
    <t>Rémunération nette = Ts revenus - cotisations salariales secu (retraite) if traitement &gt; indice 302</t>
  </si>
  <si>
    <t>Le seuil d'assujetissement est l'indice majoré 302 (en 2012); indice 296 (Article R5423-52 du code du Travail).</t>
  </si>
  <si>
    <t>Loi 82-939 du 04/11/1982, art. 4</t>
  </si>
  <si>
    <t>1982: indice nouveau majoré 248</t>
  </si>
  <si>
    <t>1987: traitement annuel net afférant à l'indice brut 259</t>
  </si>
  <si>
    <t>1998: traitement afférant à l'indice 296</t>
  </si>
  <si>
    <t>2006: indice brut 296 correspond à l'indice majoré 288</t>
  </si>
  <si>
    <t>Valeur annuelle point FP</t>
  </si>
  <si>
    <t>Indice majoré de référence</t>
  </si>
  <si>
    <t>Traitement brut annuel</t>
  </si>
  <si>
    <t>Référence à l'Indice Brut 296 loi 97-1239, art. 30</t>
  </si>
  <si>
    <t>Conversion en Euros</t>
  </si>
  <si>
    <t>le TB annuel est arrondi au centime, et le Traitement mensuel non arrondi et 2 chiffres après la virgule</t>
  </si>
  <si>
    <t>confirmation avec le JO- valeur du point 4 chiffres après la virgule</t>
  </si>
  <si>
    <t>Règles d'arrondi:</t>
  </si>
  <si>
    <t>Décret 94-599 du 15/07/1994</t>
  </si>
  <si>
    <t xml:space="preserve">Décret 93-1317 du 20/12/1993 </t>
  </si>
  <si>
    <t>Pour les années 1982-2006, document envoyé par le Fonds de solidarité.</t>
  </si>
  <si>
    <t>Toutes les rémunérations moins les cotisations salariés de sécurité sociale (essentiellement les cotisations retraites).</t>
  </si>
  <si>
    <t>L'assiette de la CRDS est similaire à celle de la CSG, en particulier même abattement pour les revenus d'activité</t>
  </si>
  <si>
    <r>
      <t>Ce document présente l'ensemble de la législation permettant le calcul des contributions sociales, taxes sur les salaires  et cotisations sociales. Il s'agit des barèmes bruts de la législation utilisés dans le micro-simulateur de l'IPP, TAXIPP. Les sources législatives (texte de loi, numéro du décret ou arêté) ainsi que la date de publication au</t>
    </r>
    <r>
      <rPr>
        <i/>
        <sz val="11"/>
        <color theme="1"/>
        <rFont val="Calibri"/>
        <family val="2"/>
        <scheme val="minor"/>
      </rPr>
      <t xml:space="preserve"> Journal Officiel</t>
    </r>
    <r>
      <rPr>
        <sz val="11"/>
        <color theme="1"/>
        <rFont val="Calibri"/>
        <family val="2"/>
        <scheme val="minor"/>
      </rPr>
      <t xml:space="preserve"> (JO) sont systématiquement indiquées. La première ligne du fichier (masquée) indique le nom des paramètres dans TAXIPP.</t>
    </r>
  </si>
  <si>
    <t>Note: voir la Prévoyance Collective Cadre 1,50 TAPour être en conformité avec la convention collective nationale des cadres (art 7 CCN 1947), les entreprises doivent obligatoirement souscrire au profit de l'ensemble des salariés cadres, un régime de prévoyance collective dont la cotisation est au moins égale à 1,50% de la tranche A du salaire limité au Plafond Annuel de la Sécurité sociale (affectée en priorité à la couverture du risque décès).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</si>
</sst>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0.000%"/>
    <numFmt numFmtId="165" formatCode="0.0%"/>
    <numFmt numFmtId="166" formatCode="#,##0.00\ &quot;€&quot;"/>
    <numFmt numFmtId="167" formatCode="_-* #,##0.00\ _F_-;\-* #,##0.00\ _F_-;_-* &quot;-&quot;??\ _F_-;_-@_-"/>
    <numFmt numFmtId="168" formatCode="#,##0\ &quot;€&quot;"/>
    <numFmt numFmtId="169" formatCode="#,##0\ [$FRF]"/>
    <numFmt numFmtId="170" formatCode="#,##0.00\ [$FRF]"/>
    <numFmt numFmtId="171" formatCode="#,##0.000\ &quot;€&quot;"/>
    <numFmt numFmtId="172" formatCode="#,##0.0\ [$FRF]"/>
    <numFmt numFmtId="173" formatCode="#,##0.0000\ &quot;€&quot;"/>
  </numFmts>
  <fonts count="28" x14ac:knownFonts="1">
    <font>
      <sz val="11"/>
      <color theme="1"/>
      <name val="Calibri"/>
      <family val="2"/>
      <scheme val="minor"/>
    </font>
    <font>
      <sz val="10"/>
      <name val="Arial"/>
      <family val="2"/>
    </font>
    <font>
      <sz val="10"/>
      <name val="Arial"/>
      <family val="2"/>
    </font>
    <font>
      <sz val="11"/>
      <color indexed="8"/>
      <name val="Calibri"/>
      <family val="2"/>
    </font>
    <font>
      <sz val="10"/>
      <color indexed="8"/>
      <name val="Arial"/>
      <family val="2"/>
    </font>
    <font>
      <sz val="8"/>
      <name val="Calibri"/>
      <family val="2"/>
    </font>
    <font>
      <sz val="9"/>
      <color theme="1"/>
      <name val="Arial"/>
      <family val="2"/>
    </font>
    <font>
      <sz val="9"/>
      <name val="Arial"/>
      <family val="2"/>
    </font>
    <font>
      <sz val="11"/>
      <color theme="1"/>
      <name val="Calibri"/>
      <family val="2"/>
      <scheme val="minor"/>
    </font>
    <font>
      <u/>
      <sz val="11"/>
      <color theme="1"/>
      <name val="Calibri"/>
      <family val="2"/>
      <scheme val="minor"/>
    </font>
    <font>
      <u/>
      <sz val="11"/>
      <color theme="10"/>
      <name val="Calibri"/>
      <family val="2"/>
    </font>
    <font>
      <b/>
      <sz val="12"/>
      <color theme="8" tint="-0.249977111117893"/>
      <name val="Calibri"/>
      <family val="2"/>
      <scheme val="minor"/>
    </font>
    <font>
      <i/>
      <sz val="11"/>
      <color theme="1"/>
      <name val="Calibri"/>
      <family val="2"/>
      <scheme val="minor"/>
    </font>
    <font>
      <u/>
      <sz val="11"/>
      <color theme="8" tint="-0.249977111117893"/>
      <name val="Calibri"/>
      <family val="2"/>
      <scheme val="minor"/>
    </font>
    <font>
      <b/>
      <sz val="11"/>
      <color theme="1"/>
      <name val="Calibri"/>
      <family val="2"/>
      <scheme val="minor"/>
    </font>
    <font>
      <u/>
      <sz val="10"/>
      <color indexed="8"/>
      <name val="Arial"/>
      <family val="2"/>
    </font>
    <font>
      <sz val="8"/>
      <color rgb="FF000000"/>
      <name val="Verdana"/>
      <family val="2"/>
    </font>
    <font>
      <sz val="11"/>
      <color rgb="FF000000"/>
      <name val="Calibri"/>
      <family val="2"/>
      <scheme val="minor"/>
    </font>
    <font>
      <b/>
      <sz val="11"/>
      <name val="Calibri"/>
      <family val="2"/>
      <scheme val="minor"/>
    </font>
    <font>
      <sz val="11"/>
      <name val="Calibri"/>
      <family val="2"/>
      <scheme val="minor"/>
    </font>
    <font>
      <u/>
      <sz val="11"/>
      <name val="Calibri"/>
      <family val="2"/>
      <scheme val="minor"/>
    </font>
    <font>
      <sz val="11"/>
      <color rgb="FFFF0000"/>
      <name val="Calibri"/>
      <family val="2"/>
      <scheme val="minor"/>
    </font>
    <font>
      <b/>
      <sz val="11"/>
      <color rgb="FFFF0000"/>
      <name val="Calibri"/>
      <family val="2"/>
      <scheme val="minor"/>
    </font>
    <font>
      <sz val="11"/>
      <color indexed="8"/>
      <name val="Calibri"/>
      <family val="2"/>
      <scheme val="minor"/>
    </font>
    <font>
      <b/>
      <sz val="11"/>
      <color indexed="8"/>
      <name val="Calibri"/>
      <family val="2"/>
      <scheme val="minor"/>
    </font>
    <font>
      <u/>
      <sz val="11"/>
      <color indexed="8"/>
      <name val="Calibri"/>
      <family val="2"/>
      <scheme val="minor"/>
    </font>
    <font>
      <sz val="11"/>
      <color rgb="FF222222"/>
      <name val="Calibri"/>
      <family val="2"/>
      <scheme val="minor"/>
    </font>
    <font>
      <u/>
      <sz val="11"/>
      <color theme="1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theme="8" tint="-0.24994659260841701"/>
      </left>
      <right/>
      <top style="thin">
        <color theme="8" tint="-0.24994659260841701"/>
      </top>
      <bottom/>
      <diagonal/>
    </border>
    <border>
      <left/>
      <right/>
      <top style="thin">
        <color theme="8" tint="-0.24994659260841701"/>
      </top>
      <bottom/>
      <diagonal/>
    </border>
    <border>
      <left/>
      <right style="thin">
        <color theme="8" tint="-0.24994659260841701"/>
      </right>
      <top style="thin">
        <color theme="8" tint="-0.24994659260841701"/>
      </top>
      <bottom/>
      <diagonal/>
    </border>
    <border>
      <left style="thin">
        <color theme="8" tint="-0.24994659260841701"/>
      </left>
      <right/>
      <top/>
      <bottom/>
      <diagonal/>
    </border>
    <border>
      <left/>
      <right style="thin">
        <color theme="8" tint="-0.24994659260841701"/>
      </right>
      <top/>
      <bottom/>
      <diagonal/>
    </border>
    <border>
      <left style="thin">
        <color theme="8" tint="-0.24994659260841701"/>
      </left>
      <right/>
      <top/>
      <bottom style="thin">
        <color theme="8" tint="-0.24994659260841701"/>
      </bottom>
      <diagonal/>
    </border>
    <border>
      <left/>
      <right/>
      <top/>
      <bottom style="thin">
        <color theme="8" tint="-0.24994659260841701"/>
      </bottom>
      <diagonal/>
    </border>
    <border>
      <left/>
      <right style="thin">
        <color theme="8" tint="-0.24994659260841701"/>
      </right>
      <top/>
      <bottom style="thin">
        <color theme="8" tint="-0.24994659260841701"/>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xf numFmtId="0" fontId="2" fillId="0" borderId="0"/>
    <xf numFmtId="9" fontId="3" fillId="0" borderId="0" applyFont="0" applyFill="0" applyBorder="0" applyAlignment="0" applyProtection="0"/>
    <xf numFmtId="43" fontId="8" fillId="0" borderId="0" applyFont="0" applyFill="0" applyBorder="0" applyAlignment="0" applyProtection="0"/>
    <xf numFmtId="0" fontId="10" fillId="0" borderId="0" applyNumberFormat="0" applyFill="0" applyBorder="0" applyAlignment="0" applyProtection="0">
      <alignment vertical="top"/>
      <protection locked="0"/>
    </xf>
  </cellStyleXfs>
  <cellXfs count="412">
    <xf numFmtId="0" fontId="0" fillId="0" borderId="0" xfId="0"/>
    <xf numFmtId="0" fontId="4" fillId="0" borderId="0" xfId="0" applyFont="1" applyBorder="1"/>
    <xf numFmtId="0" fontId="4" fillId="0" borderId="0" xfId="0" applyFont="1"/>
    <xf numFmtId="0" fontId="1" fillId="0" borderId="0" xfId="1" applyFont="1" applyAlignment="1">
      <alignment vertical="center"/>
    </xf>
    <xf numFmtId="0" fontId="6" fillId="0" borderId="0" xfId="0" applyFont="1"/>
    <xf numFmtId="0" fontId="10" fillId="0" borderId="0" xfId="4" applyAlignment="1" applyProtection="1"/>
    <xf numFmtId="0" fontId="11" fillId="0" borderId="0" xfId="0" applyFont="1"/>
    <xf numFmtId="0" fontId="7" fillId="0" borderId="0" xfId="0" applyFont="1" applyBorder="1" applyAlignment="1">
      <alignment wrapText="1"/>
    </xf>
    <xf numFmtId="0" fontId="0" fillId="4" borderId="0" xfId="0" applyFill="1" applyBorder="1"/>
    <xf numFmtId="0" fontId="13" fillId="4" borderId="3" xfId="0" applyFont="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13" fillId="4" borderId="6" xfId="0" applyFont="1" applyFill="1" applyBorder="1"/>
    <xf numFmtId="0" fontId="0" fillId="4" borderId="8" xfId="0" applyFill="1" applyBorder="1"/>
    <xf numFmtId="0" fontId="0" fillId="4" borderId="9" xfId="0" applyFill="1" applyBorder="1"/>
    <xf numFmtId="0" fontId="0" fillId="4" borderId="10" xfId="0" applyFill="1" applyBorder="1"/>
    <xf numFmtId="0" fontId="9" fillId="0" borderId="0" xfId="0" applyFont="1"/>
    <xf numFmtId="0" fontId="14" fillId="0" borderId="0" xfId="0" applyFont="1"/>
    <xf numFmtId="0" fontId="14" fillId="3" borderId="0" xfId="0" applyFont="1" applyFill="1" applyBorder="1" applyAlignment="1">
      <alignment horizontal="center"/>
    </xf>
    <xf numFmtId="0" fontId="0" fillId="3" borderId="0" xfId="0" applyFill="1" applyAlignment="1">
      <alignment horizontal="center"/>
    </xf>
    <xf numFmtId="0" fontId="0" fillId="0" borderId="0" xfId="0" applyAlignment="1">
      <alignment horizontal="center"/>
    </xf>
    <xf numFmtId="10" fontId="0" fillId="0" borderId="0" xfId="2" applyNumberFormat="1" applyFont="1" applyAlignment="1">
      <alignment horizontal="center"/>
    </xf>
    <xf numFmtId="0" fontId="0" fillId="0" borderId="0" xfId="0" applyAlignment="1">
      <alignment horizontal="left"/>
    </xf>
    <xf numFmtId="14" fontId="0" fillId="0" borderId="0" xfId="0" applyNumberFormat="1" applyAlignment="1">
      <alignment horizontal="center"/>
    </xf>
    <xf numFmtId="168" fontId="0" fillId="0" borderId="0" xfId="0" applyNumberFormat="1" applyAlignment="1">
      <alignment horizontal="center"/>
    </xf>
    <xf numFmtId="169" fontId="0" fillId="0" borderId="0" xfId="0" applyNumberFormat="1" applyAlignment="1">
      <alignment horizontal="center"/>
    </xf>
    <xf numFmtId="14" fontId="0" fillId="4" borderId="0" xfId="0" applyNumberFormat="1" applyFill="1" applyAlignment="1">
      <alignment horizontal="center"/>
    </xf>
    <xf numFmtId="166" fontId="0" fillId="0" borderId="0" xfId="0" applyNumberFormat="1" applyAlignment="1">
      <alignment horizontal="center"/>
    </xf>
    <xf numFmtId="14" fontId="0" fillId="0" borderId="0" xfId="0" applyNumberFormat="1"/>
    <xf numFmtId="0" fontId="14" fillId="3" borderId="0" xfId="0" applyFont="1" applyFill="1" applyAlignment="1">
      <alignment horizontal="center" vertical="center" wrapText="1"/>
    </xf>
    <xf numFmtId="0" fontId="14" fillId="3" borderId="0" xfId="0" applyFont="1" applyFill="1" applyAlignment="1">
      <alignment vertical="center"/>
    </xf>
    <xf numFmtId="0" fontId="14" fillId="3" borderId="0" xfId="0" applyFont="1" applyFill="1" applyAlignment="1">
      <alignment horizontal="center" vertical="center"/>
    </xf>
    <xf numFmtId="0" fontId="0" fillId="3" borderId="0" xfId="0" applyFill="1"/>
    <xf numFmtId="0" fontId="0" fillId="0" borderId="0" xfId="0" applyAlignment="1"/>
    <xf numFmtId="10" fontId="0" fillId="0" borderId="0" xfId="2" applyNumberFormat="1" applyFont="1" applyAlignment="1"/>
    <xf numFmtId="14" fontId="0" fillId="4" borderId="0" xfId="0" applyNumberFormat="1" applyFill="1" applyAlignment="1">
      <alignment horizontal="center" vertical="center"/>
    </xf>
    <xf numFmtId="14" fontId="0" fillId="4" borderId="0" xfId="2" applyNumberFormat="1" applyFont="1" applyFill="1" applyAlignment="1">
      <alignment horizontal="center" vertical="center"/>
    </xf>
    <xf numFmtId="14" fontId="0" fillId="0" borderId="0" xfId="0" applyNumberFormat="1" applyFill="1" applyAlignment="1">
      <alignment horizontal="center"/>
    </xf>
    <xf numFmtId="0" fontId="0" fillId="0" borderId="0" xfId="0" applyFill="1"/>
    <xf numFmtId="10" fontId="0" fillId="0" borderId="0" xfId="0" applyNumberFormat="1" applyAlignment="1">
      <alignment horizontal="center" vertical="center"/>
    </xf>
    <xf numFmtId="10" fontId="0" fillId="0" borderId="0" xfId="2" applyNumberFormat="1" applyFont="1" applyAlignment="1">
      <alignment horizontal="center" vertical="center"/>
    </xf>
    <xf numFmtId="9" fontId="0" fillId="0" borderId="1" xfId="2" applyNumberFormat="1" applyFont="1" applyBorder="1" applyAlignment="1">
      <alignment horizontal="center"/>
    </xf>
    <xf numFmtId="10" fontId="0" fillId="0" borderId="0" xfId="0" applyNumberFormat="1"/>
    <xf numFmtId="14" fontId="0" fillId="0" borderId="0" xfId="0" applyNumberFormat="1" applyAlignment="1">
      <alignment horizontal="center" vertical="center"/>
    </xf>
    <xf numFmtId="0" fontId="14" fillId="3" borderId="0" xfId="0" applyFont="1" applyFill="1" applyAlignment="1">
      <alignment horizontal="center" vertical="center" wrapText="1"/>
    </xf>
    <xf numFmtId="0" fontId="14" fillId="3" borderId="0" xfId="0" applyFont="1" applyFill="1" applyAlignment="1">
      <alignment horizontal="center" vertical="center"/>
    </xf>
    <xf numFmtId="14" fontId="0" fillId="0" borderId="0" xfId="2" applyNumberFormat="1" applyFont="1" applyFill="1" applyAlignment="1">
      <alignment horizontal="center" vertical="center"/>
    </xf>
    <xf numFmtId="14" fontId="0" fillId="0" borderId="0" xfId="0" applyNumberFormat="1" applyFill="1" applyAlignment="1">
      <alignment horizontal="center" vertical="center"/>
    </xf>
    <xf numFmtId="0" fontId="17" fillId="0" borderId="0" xfId="0" applyFont="1"/>
    <xf numFmtId="14" fontId="0" fillId="0" borderId="0" xfId="2" applyNumberFormat="1" applyFont="1" applyAlignment="1">
      <alignment horizontal="center"/>
    </xf>
    <xf numFmtId="0" fontId="14" fillId="0" borderId="0" xfId="0" applyFont="1" applyFill="1" applyAlignment="1">
      <alignment horizontal="center" vertical="center"/>
    </xf>
    <xf numFmtId="0" fontId="14" fillId="0" borderId="0" xfId="0" applyFont="1" applyFill="1" applyAlignment="1">
      <alignment horizontal="center" vertical="center" wrapText="1"/>
    </xf>
    <xf numFmtId="14" fontId="0" fillId="4" borderId="0" xfId="0" applyNumberFormat="1" applyFont="1" applyFill="1" applyAlignment="1">
      <alignment horizontal="center" vertical="center"/>
    </xf>
    <xf numFmtId="166" fontId="0" fillId="0" borderId="0" xfId="0" applyNumberFormat="1" applyFont="1" applyFill="1" applyAlignment="1">
      <alignment horizontal="center" vertical="center" wrapText="1"/>
    </xf>
    <xf numFmtId="14" fontId="0" fillId="0" borderId="0" xfId="0" applyNumberFormat="1" applyFont="1" applyFill="1" applyAlignment="1">
      <alignment horizontal="center" vertical="center" wrapText="1"/>
    </xf>
    <xf numFmtId="0" fontId="16" fillId="0" borderId="0" xfId="0" applyFont="1"/>
    <xf numFmtId="10" fontId="0" fillId="0" borderId="0" xfId="2" applyNumberFormat="1" applyFont="1" applyAlignment="1">
      <alignment horizontal="left" vertical="center"/>
    </xf>
    <xf numFmtId="10" fontId="9" fillId="0" borderId="0" xfId="2" applyNumberFormat="1" applyFont="1" applyAlignment="1">
      <alignment horizontal="left" vertical="center"/>
    </xf>
    <xf numFmtId="0" fontId="0" fillId="0" borderId="0" xfId="0" applyFont="1" applyFill="1" applyAlignment="1">
      <alignment horizontal="left" vertical="center"/>
    </xf>
    <xf numFmtId="0" fontId="14" fillId="3" borderId="0" xfId="0" applyFont="1" applyFill="1" applyAlignment="1">
      <alignment horizontal="center" vertical="center" wrapText="1"/>
    </xf>
    <xf numFmtId="0" fontId="14" fillId="3" borderId="0" xfId="0" applyFont="1" applyFill="1" applyAlignment="1">
      <alignment horizontal="center" vertical="center"/>
    </xf>
    <xf numFmtId="14" fontId="0" fillId="4" borderId="0" xfId="0" applyNumberFormat="1" applyFont="1" applyFill="1" applyAlignment="1">
      <alignment vertical="center"/>
    </xf>
    <xf numFmtId="0" fontId="18" fillId="3" borderId="0" xfId="1" applyFont="1" applyFill="1" applyBorder="1" applyAlignment="1">
      <alignment horizontal="center" vertical="center" wrapText="1"/>
    </xf>
    <xf numFmtId="0" fontId="18" fillId="3" borderId="0" xfId="1" applyFont="1" applyFill="1" applyAlignment="1">
      <alignment horizontal="center" vertical="center" wrapText="1"/>
    </xf>
    <xf numFmtId="168" fontId="8" fillId="0" borderId="0" xfId="0" applyNumberFormat="1" applyFont="1" applyBorder="1" applyAlignment="1">
      <alignment horizontal="center" wrapText="1"/>
    </xf>
    <xf numFmtId="166" fontId="8" fillId="0" borderId="0" xfId="0" applyNumberFormat="1" applyFont="1" applyBorder="1" applyAlignment="1">
      <alignment horizontal="center" wrapText="1"/>
    </xf>
    <xf numFmtId="0" fontId="8" fillId="0" borderId="0" xfId="0" applyFont="1" applyBorder="1" applyAlignment="1">
      <alignment horizontal="left" wrapText="1"/>
    </xf>
    <xf numFmtId="14" fontId="8" fillId="0" borderId="0" xfId="0" applyNumberFormat="1" applyFont="1" applyBorder="1" applyAlignment="1">
      <alignment horizontal="center" wrapText="1"/>
    </xf>
    <xf numFmtId="0" fontId="19" fillId="0" borderId="0" xfId="1" applyFont="1" applyAlignment="1">
      <alignment vertical="center"/>
    </xf>
    <xf numFmtId="0" fontId="19" fillId="0" borderId="0" xfId="1" applyFont="1" applyAlignment="1">
      <alignment horizontal="center" vertical="center"/>
    </xf>
    <xf numFmtId="169" fontId="19" fillId="0" borderId="0" xfId="1" applyNumberFormat="1" applyFont="1" applyFill="1" applyAlignment="1">
      <alignment horizontal="center"/>
    </xf>
    <xf numFmtId="0" fontId="8" fillId="0" borderId="0" xfId="0" applyFont="1" applyFill="1" applyBorder="1" applyAlignment="1">
      <alignment horizontal="left" wrapText="1"/>
    </xf>
    <xf numFmtId="14" fontId="8" fillId="0" borderId="0" xfId="0" applyNumberFormat="1" applyFont="1" applyFill="1" applyBorder="1" applyAlignment="1">
      <alignment horizontal="center" wrapText="1"/>
    </xf>
    <xf numFmtId="0" fontId="19" fillId="0" borderId="0" xfId="1" applyFont="1" applyFill="1" applyAlignment="1">
      <alignment vertical="center"/>
    </xf>
    <xf numFmtId="0" fontId="19" fillId="0" borderId="0" xfId="1" applyFont="1" applyFill="1" applyBorder="1" applyAlignment="1">
      <alignment horizontal="left" wrapText="1"/>
    </xf>
    <xf numFmtId="14" fontId="19" fillId="0" borderId="0" xfId="1" applyNumberFormat="1" applyFont="1" applyFill="1" applyBorder="1" applyAlignment="1">
      <alignment horizontal="center" wrapText="1"/>
    </xf>
    <xf numFmtId="14" fontId="19" fillId="4" borderId="0" xfId="0" applyNumberFormat="1" applyFont="1" applyFill="1" applyBorder="1" applyAlignment="1">
      <alignment horizontal="center"/>
    </xf>
    <xf numFmtId="0" fontId="19" fillId="0" borderId="0" xfId="0" applyFont="1" applyBorder="1" applyAlignment="1">
      <alignment wrapText="1"/>
    </xf>
    <xf numFmtId="14" fontId="19" fillId="0" borderId="0" xfId="0" applyNumberFormat="1" applyFont="1" applyBorder="1" applyAlignment="1">
      <alignment horizontal="center" wrapText="1"/>
    </xf>
    <xf numFmtId="0" fontId="19" fillId="0" borderId="0" xfId="0" applyFont="1" applyBorder="1" applyAlignment="1">
      <alignment horizontal="left" wrapText="1"/>
    </xf>
    <xf numFmtId="167" fontId="19" fillId="0" borderId="0" xfId="3" applyNumberFormat="1" applyFont="1" applyBorder="1" applyAlignment="1">
      <alignment horizontal="center" wrapText="1"/>
    </xf>
    <xf numFmtId="0" fontId="20" fillId="0" borderId="0" xfId="1" applyFont="1" applyAlignment="1">
      <alignment vertical="center"/>
    </xf>
    <xf numFmtId="0" fontId="14" fillId="3" borderId="0" xfId="0" applyFont="1" applyFill="1" applyBorder="1" applyAlignment="1">
      <alignment horizontal="center" vertical="center" wrapText="1"/>
    </xf>
    <xf numFmtId="0" fontId="0" fillId="0" borderId="0" xfId="0" applyAlignment="1">
      <alignment horizontal="center" vertical="center"/>
    </xf>
    <xf numFmtId="9" fontId="0" fillId="0" borderId="0" xfId="0" applyNumberFormat="1"/>
    <xf numFmtId="9" fontId="0" fillId="0" borderId="0" xfId="0" applyNumberFormat="1" applyAlignment="1">
      <alignment horizontal="center" vertical="center"/>
    </xf>
    <xf numFmtId="14" fontId="19" fillId="4" borderId="0" xfId="0" applyNumberFormat="1" applyFont="1" applyFill="1" applyAlignment="1">
      <alignment horizontal="center" vertical="center"/>
    </xf>
    <xf numFmtId="0" fontId="19" fillId="0" borderId="0" xfId="0" applyFont="1"/>
    <xf numFmtId="0" fontId="0" fillId="0" borderId="0" xfId="0" applyFont="1"/>
    <xf numFmtId="0" fontId="0" fillId="0" borderId="0" xfId="0" applyFont="1" applyAlignment="1">
      <alignment horizontal="center" vertical="center"/>
    </xf>
    <xf numFmtId="0" fontId="18" fillId="3" borderId="0" xfId="0" applyFont="1" applyFill="1" applyAlignment="1">
      <alignment horizontal="center" vertical="center"/>
    </xf>
    <xf numFmtId="0" fontId="18" fillId="3" borderId="0" xfId="0" applyFont="1" applyFill="1" applyBorder="1" applyAlignment="1">
      <alignment horizontal="center" vertical="center" wrapText="1"/>
    </xf>
    <xf numFmtId="0" fontId="0" fillId="0" borderId="0" xfId="0" applyFont="1" applyFill="1" applyBorder="1" applyAlignment="1">
      <alignment vertical="top"/>
    </xf>
    <xf numFmtId="0" fontId="18" fillId="3" borderId="0" xfId="1" applyFont="1" applyFill="1" applyBorder="1" applyAlignment="1">
      <alignment horizontal="center" vertical="center"/>
    </xf>
    <xf numFmtId="10" fontId="0" fillId="0" borderId="0" xfId="0" applyNumberFormat="1" applyFont="1" applyFill="1" applyBorder="1" applyAlignment="1">
      <alignment horizontal="center" vertical="top"/>
    </xf>
    <xf numFmtId="0" fontId="19" fillId="0" borderId="0" xfId="1" applyFont="1" applyFill="1" applyBorder="1" applyAlignment="1">
      <alignment horizontal="left"/>
    </xf>
    <xf numFmtId="0" fontId="18" fillId="0" borderId="0" xfId="1" applyFont="1" applyFill="1" applyBorder="1" applyAlignment="1">
      <alignment horizontal="left"/>
    </xf>
    <xf numFmtId="10" fontId="0" fillId="0" borderId="0" xfId="0" applyNumberFormat="1" applyFont="1" applyAlignment="1">
      <alignment horizontal="center"/>
    </xf>
    <xf numFmtId="0" fontId="18"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14" fontId="0" fillId="4" borderId="0" xfId="0" applyNumberFormat="1" applyFont="1" applyFill="1" applyAlignment="1">
      <alignment horizontal="center"/>
    </xf>
    <xf numFmtId="0" fontId="19" fillId="0" borderId="0" xfId="1" applyFont="1" applyFill="1"/>
    <xf numFmtId="14" fontId="19" fillId="4" borderId="0" xfId="1" applyNumberFormat="1" applyFont="1" applyFill="1" applyAlignment="1">
      <alignment horizontal="center"/>
    </xf>
    <xf numFmtId="0" fontId="19" fillId="0" borderId="0" xfId="1" applyFont="1" applyFill="1" applyAlignment="1">
      <alignment horizontal="left"/>
    </xf>
    <xf numFmtId="0" fontId="22" fillId="0" borderId="0" xfId="0" applyFont="1" applyFill="1" applyAlignment="1">
      <alignment horizontal="center" vertical="center"/>
    </xf>
    <xf numFmtId="14" fontId="21" fillId="0" borderId="0" xfId="0" applyNumberFormat="1" applyFont="1" applyFill="1" applyAlignment="1">
      <alignment horizontal="center"/>
    </xf>
    <xf numFmtId="0" fontId="21" fillId="0" borderId="0" xfId="0" applyFont="1" applyFill="1" applyAlignment="1">
      <alignment horizontal="center"/>
    </xf>
    <xf numFmtId="14" fontId="21" fillId="0" borderId="0" xfId="1" applyNumberFormat="1" applyFont="1" applyFill="1" applyAlignment="1">
      <alignment horizontal="center"/>
    </xf>
    <xf numFmtId="0" fontId="18" fillId="0" borderId="0" xfId="0" applyFont="1" applyFill="1" applyAlignment="1">
      <alignment horizontal="center" vertical="center"/>
    </xf>
    <xf numFmtId="0" fontId="0" fillId="0" borderId="0" xfId="0" applyFont="1" applyBorder="1"/>
    <xf numFmtId="0" fontId="18" fillId="3" borderId="0" xfId="0" applyFont="1" applyFill="1" applyBorder="1" applyAlignment="1">
      <alignment horizontal="center" wrapText="1"/>
    </xf>
    <xf numFmtId="14" fontId="0" fillId="0" borderId="0" xfId="0" applyNumberFormat="1" applyFont="1" applyBorder="1" applyAlignment="1">
      <alignment horizontal="center"/>
    </xf>
    <xf numFmtId="14" fontId="19" fillId="4" borderId="0" xfId="0" applyNumberFormat="1" applyFont="1" applyFill="1" applyBorder="1" applyAlignment="1">
      <alignment horizontal="center" wrapText="1"/>
    </xf>
    <xf numFmtId="10" fontId="19" fillId="0" borderId="11" xfId="0" applyNumberFormat="1" applyFont="1" applyBorder="1" applyAlignment="1">
      <alignment horizontal="center" wrapText="1"/>
    </xf>
    <xf numFmtId="10" fontId="19" fillId="0" borderId="0" xfId="0" applyNumberFormat="1" applyFont="1" applyBorder="1" applyAlignment="1">
      <alignment horizontal="center" wrapText="1"/>
    </xf>
    <xf numFmtId="10" fontId="19" fillId="0" borderId="12" xfId="0" applyNumberFormat="1" applyFont="1" applyBorder="1" applyAlignment="1">
      <alignment horizontal="center" wrapText="1"/>
    </xf>
    <xf numFmtId="10" fontId="19" fillId="0" borderId="14" xfId="0" applyNumberFormat="1" applyFont="1" applyBorder="1" applyAlignment="1">
      <alignment horizontal="center" wrapText="1"/>
    </xf>
    <xf numFmtId="0" fontId="0" fillId="0" borderId="0" xfId="0" applyFont="1" applyAlignment="1">
      <alignment horizontal="center"/>
    </xf>
    <xf numFmtId="14" fontId="0" fillId="0" borderId="0" xfId="0" applyNumberFormat="1" applyFont="1" applyAlignment="1">
      <alignment horizontal="center" vertical="center"/>
    </xf>
    <xf numFmtId="0" fontId="0" fillId="0" borderId="0" xfId="0" applyFont="1" applyBorder="1" applyAlignment="1">
      <alignment horizontal="left" wrapText="1"/>
    </xf>
    <xf numFmtId="0" fontId="23" fillId="3" borderId="0" xfId="0" applyFont="1" applyFill="1"/>
    <xf numFmtId="0" fontId="24" fillId="3" borderId="0" xfId="0" applyFont="1" applyFill="1" applyBorder="1" applyAlignment="1">
      <alignment horizontal="center"/>
    </xf>
    <xf numFmtId="0" fontId="18" fillId="3" borderId="13"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24" fillId="3" borderId="0" xfId="0" applyFont="1" applyFill="1" applyAlignment="1">
      <alignment horizontal="center"/>
    </xf>
    <xf numFmtId="14" fontId="23" fillId="4" borderId="0" xfId="0" applyNumberFormat="1" applyFont="1" applyFill="1" applyBorder="1" applyAlignment="1">
      <alignment horizontal="center"/>
    </xf>
    <xf numFmtId="10" fontId="23" fillId="0" borderId="0" xfId="0" applyNumberFormat="1" applyFont="1" applyFill="1" applyBorder="1" applyAlignment="1">
      <alignment horizontal="center"/>
    </xf>
    <xf numFmtId="10" fontId="19" fillId="0" borderId="0" xfId="0" applyNumberFormat="1" applyFont="1" applyFill="1" applyBorder="1" applyAlignment="1">
      <alignment horizontal="center" wrapText="1"/>
    </xf>
    <xf numFmtId="0" fontId="19" fillId="0" borderId="0" xfId="0" applyFont="1" applyFill="1" applyBorder="1" applyAlignment="1">
      <alignment wrapText="1"/>
    </xf>
    <xf numFmtId="14" fontId="19" fillId="0" borderId="0" xfId="0" applyNumberFormat="1" applyFont="1" applyFill="1" applyBorder="1" applyAlignment="1">
      <alignment horizontal="center" wrapText="1"/>
    </xf>
    <xf numFmtId="0" fontId="23" fillId="0" borderId="0" xfId="0" applyFont="1" applyFill="1" applyAlignment="1"/>
    <xf numFmtId="0" fontId="19" fillId="0" borderId="0" xfId="0" applyFont="1" applyFill="1" applyBorder="1" applyAlignment="1">
      <alignment horizontal="left"/>
    </xf>
    <xf numFmtId="0" fontId="19" fillId="0" borderId="0" xfId="0" applyFont="1" applyFill="1" applyBorder="1" applyAlignment="1"/>
    <xf numFmtId="14" fontId="19" fillId="0" borderId="0" xfId="0" applyNumberFormat="1" applyFont="1" applyFill="1" applyBorder="1" applyAlignment="1">
      <alignment horizontal="center"/>
    </xf>
    <xf numFmtId="0" fontId="23" fillId="0" borderId="0" xfId="0" applyFont="1" applyFill="1" applyBorder="1" applyAlignment="1"/>
    <xf numFmtId="14" fontId="23" fillId="0" borderId="0" xfId="0" applyNumberFormat="1" applyFont="1" applyFill="1" applyBorder="1" applyAlignment="1">
      <alignment horizontal="center"/>
    </xf>
    <xf numFmtId="0" fontId="23" fillId="0" borderId="0" xfId="0" applyFont="1" applyFill="1"/>
    <xf numFmtId="14" fontId="0" fillId="4" borderId="0" xfId="0" applyNumberFormat="1" applyFont="1" applyFill="1" applyBorder="1" applyAlignment="1">
      <alignment horizontal="center"/>
    </xf>
    <xf numFmtId="10" fontId="0" fillId="0" borderId="0" xfId="0" applyNumberFormat="1" applyFont="1" applyBorder="1" applyAlignment="1">
      <alignment horizontal="center"/>
    </xf>
    <xf numFmtId="0" fontId="19" fillId="0" borderId="0" xfId="0" applyFont="1" applyBorder="1" applyAlignment="1">
      <alignment horizontal="left"/>
    </xf>
    <xf numFmtId="14" fontId="19" fillId="0" borderId="0" xfId="0" applyNumberFormat="1" applyFont="1" applyBorder="1" applyAlignment="1">
      <alignment horizontal="center"/>
    </xf>
    <xf numFmtId="0" fontId="23" fillId="0" borderId="0" xfId="0" applyFont="1"/>
    <xf numFmtId="14" fontId="23" fillId="0" borderId="0" xfId="0" applyNumberFormat="1" applyFont="1" applyBorder="1" applyAlignment="1">
      <alignment horizontal="center"/>
    </xf>
    <xf numFmtId="0" fontId="25" fillId="0" borderId="0" xfId="0" applyFont="1"/>
    <xf numFmtId="0" fontId="18" fillId="3" borderId="0" xfId="1" applyFont="1" applyFill="1" applyBorder="1" applyAlignment="1">
      <alignment horizontal="center" vertical="center" wrapText="1"/>
    </xf>
    <xf numFmtId="0" fontId="24" fillId="3" borderId="11" xfId="0" applyFont="1" applyFill="1" applyBorder="1" applyAlignment="1">
      <alignment horizontal="center"/>
    </xf>
    <xf numFmtId="10" fontId="23" fillId="0" borderId="11" xfId="0" applyNumberFormat="1" applyFont="1" applyFill="1" applyBorder="1" applyAlignment="1">
      <alignment horizontal="center"/>
    </xf>
    <xf numFmtId="10" fontId="23" fillId="0" borderId="0" xfId="2" applyNumberFormat="1" applyFont="1" applyFill="1" applyAlignment="1">
      <alignment horizontal="center"/>
    </xf>
    <xf numFmtId="10" fontId="23" fillId="0" borderId="0" xfId="2" applyNumberFormat="1" applyFont="1" applyFill="1" applyBorder="1" applyAlignment="1">
      <alignment horizontal="center"/>
    </xf>
    <xf numFmtId="14" fontId="23" fillId="0" borderId="0" xfId="0" applyNumberFormat="1" applyFont="1" applyFill="1" applyAlignment="1">
      <alignment horizontal="center"/>
    </xf>
    <xf numFmtId="0" fontId="24" fillId="0" borderId="0" xfId="0" applyFont="1" applyFill="1" applyAlignment="1">
      <alignment horizontal="center"/>
    </xf>
    <xf numFmtId="0" fontId="23" fillId="0" borderId="0" xfId="0" applyFont="1" applyFill="1" applyBorder="1" applyAlignment="1">
      <alignment horizontal="left"/>
    </xf>
    <xf numFmtId="0" fontId="23" fillId="0" borderId="0" xfId="0" applyFont="1" applyFill="1" applyAlignment="1">
      <alignment horizontal="left"/>
    </xf>
    <xf numFmtId="10" fontId="23" fillId="0" borderId="0" xfId="2" applyNumberFormat="1" applyFont="1" applyAlignment="1">
      <alignment horizontal="center"/>
    </xf>
    <xf numFmtId="10" fontId="23" fillId="0" borderId="0" xfId="2" applyNumberFormat="1" applyFont="1" applyBorder="1" applyAlignment="1">
      <alignment horizontal="center"/>
    </xf>
    <xf numFmtId="0" fontId="23" fillId="0" borderId="0" xfId="0" applyFont="1" applyFill="1" applyBorder="1"/>
    <xf numFmtId="0" fontId="23" fillId="0" borderId="0" xfId="0" applyFont="1" applyBorder="1"/>
    <xf numFmtId="14" fontId="23" fillId="0" borderId="0" xfId="0" applyNumberFormat="1" applyFont="1" applyAlignment="1">
      <alignment horizontal="center"/>
    </xf>
    <xf numFmtId="10" fontId="19" fillId="0" borderId="11" xfId="0" applyNumberFormat="1" applyFont="1" applyFill="1" applyBorder="1" applyAlignment="1">
      <alignment horizontal="center" wrapText="1"/>
    </xf>
    <xf numFmtId="0" fontId="19" fillId="3" borderId="0" xfId="1" applyFont="1" applyFill="1" applyBorder="1" applyAlignment="1">
      <alignment horizontal="center" vertical="center" wrapText="1"/>
    </xf>
    <xf numFmtId="10" fontId="19" fillId="0" borderId="0" xfId="0" applyNumberFormat="1" applyFont="1" applyBorder="1" applyAlignment="1">
      <alignment horizontal="center" wrapText="1"/>
    </xf>
    <xf numFmtId="0" fontId="18" fillId="3" borderId="0" xfId="0" applyFont="1" applyFill="1" applyBorder="1" applyAlignment="1">
      <alignment horizontal="center" vertical="center" wrapText="1"/>
    </xf>
    <xf numFmtId="0" fontId="18" fillId="3" borderId="0" xfId="0" applyFont="1" applyFill="1" applyBorder="1" applyAlignment="1">
      <alignment horizontal="center" wrapText="1"/>
    </xf>
    <xf numFmtId="10" fontId="19" fillId="0" borderId="14" xfId="0" applyNumberFormat="1" applyFont="1" applyBorder="1" applyAlignment="1">
      <alignment horizontal="center" wrapText="1"/>
    </xf>
    <xf numFmtId="0" fontId="24" fillId="3" borderId="0" xfId="0" applyFont="1" applyFill="1" applyAlignment="1">
      <alignment horizontal="center" vertical="center"/>
    </xf>
    <xf numFmtId="0" fontId="0" fillId="2" borderId="0" xfId="0" applyFont="1" applyFill="1"/>
    <xf numFmtId="0" fontId="23" fillId="0" borderId="0" xfId="0" applyFont="1" applyAlignment="1"/>
    <xf numFmtId="0" fontId="24" fillId="3" borderId="0" xfId="0" applyFont="1" applyFill="1" applyAlignment="1"/>
    <xf numFmtId="14" fontId="19" fillId="4" borderId="0" xfId="0" applyNumberFormat="1" applyFont="1" applyFill="1" applyBorder="1" applyAlignment="1">
      <alignment horizontal="center" vertical="center" wrapText="1"/>
    </xf>
    <xf numFmtId="10" fontId="23" fillId="0" borderId="0" xfId="0" applyNumberFormat="1" applyFont="1" applyFill="1" applyAlignment="1">
      <alignment horizontal="center"/>
    </xf>
    <xf numFmtId="0" fontId="19" fillId="0" borderId="0" xfId="0" applyFont="1" applyFill="1" applyBorder="1" applyAlignment="1">
      <alignment horizontal="left" wrapText="1"/>
    </xf>
    <xf numFmtId="10" fontId="23" fillId="0" borderId="0" xfId="0" applyNumberFormat="1" applyFont="1" applyFill="1" applyAlignment="1"/>
    <xf numFmtId="0" fontId="25" fillId="0" borderId="0" xfId="0" applyFont="1" applyBorder="1"/>
    <xf numFmtId="14" fontId="0" fillId="0" borderId="0" xfId="0" applyNumberFormat="1" applyFont="1" applyFill="1" applyBorder="1" applyAlignment="1">
      <alignment horizontal="center" vertical="center" wrapText="1"/>
    </xf>
    <xf numFmtId="0" fontId="19" fillId="0" borderId="0" xfId="0" applyFont="1" applyFill="1" applyBorder="1" applyAlignment="1">
      <alignment vertical="center" wrapText="1"/>
    </xf>
    <xf numFmtId="0" fontId="18" fillId="3" borderId="11" xfId="0" applyFont="1" applyFill="1" applyBorder="1" applyAlignment="1">
      <alignment horizontal="center" vertical="center" wrapText="1"/>
    </xf>
    <xf numFmtId="14" fontId="0" fillId="4" borderId="14" xfId="0" applyNumberFormat="1" applyFont="1" applyFill="1" applyBorder="1" applyAlignment="1">
      <alignment horizontal="center"/>
    </xf>
    <xf numFmtId="0" fontId="19" fillId="0" borderId="0" xfId="0" applyFont="1" applyBorder="1" applyAlignment="1">
      <alignment horizontal="center" wrapText="1"/>
    </xf>
    <xf numFmtId="0" fontId="24" fillId="0" borderId="0" xfId="0" applyFont="1" applyFill="1" applyBorder="1" applyAlignment="1">
      <alignment horizontal="center"/>
    </xf>
    <xf numFmtId="0" fontId="24" fillId="0" borderId="0" xfId="0" applyFont="1" applyBorder="1" applyAlignment="1">
      <alignment horizontal="center"/>
    </xf>
    <xf numFmtId="0" fontId="24" fillId="0" borderId="0" xfId="0" applyFont="1" applyAlignment="1">
      <alignment horizontal="center"/>
    </xf>
    <xf numFmtId="10" fontId="19" fillId="0" borderId="0" xfId="2" applyNumberFormat="1" applyFont="1" applyFill="1" applyBorder="1" applyAlignment="1">
      <alignment horizontal="center"/>
    </xf>
    <xf numFmtId="0" fontId="19" fillId="0" borderId="0" xfId="0" applyFont="1" applyFill="1" applyBorder="1"/>
    <xf numFmtId="14" fontId="23" fillId="4" borderId="0" xfId="0" applyNumberFormat="1" applyFont="1" applyFill="1" applyAlignment="1">
      <alignment horizontal="center"/>
    </xf>
    <xf numFmtId="0" fontId="23" fillId="2" borderId="0" xfId="0" applyFont="1" applyFill="1"/>
    <xf numFmtId="14" fontId="23" fillId="2" borderId="0" xfId="0" applyNumberFormat="1" applyFont="1" applyFill="1" applyAlignment="1">
      <alignment horizontal="center"/>
    </xf>
    <xf numFmtId="10" fontId="23" fillId="2" borderId="0" xfId="2" applyNumberFormat="1" applyFont="1" applyFill="1" applyAlignment="1">
      <alignment horizontal="center"/>
    </xf>
    <xf numFmtId="0" fontId="18" fillId="3" borderId="0" xfId="0" applyFont="1" applyFill="1" applyBorder="1" applyAlignment="1">
      <alignment horizontal="center"/>
    </xf>
    <xf numFmtId="10" fontId="23" fillId="0" borderId="0" xfId="0" applyNumberFormat="1" applyFont="1" applyBorder="1" applyAlignment="1">
      <alignment horizontal="center" vertical="top" wrapText="1"/>
    </xf>
    <xf numFmtId="0" fontId="23" fillId="0" borderId="0" xfId="0" applyFont="1" applyBorder="1" applyAlignment="1">
      <alignment wrapText="1"/>
    </xf>
    <xf numFmtId="14" fontId="23" fillId="4" borderId="0" xfId="0" applyNumberFormat="1" applyFont="1" applyFill="1" applyBorder="1" applyAlignment="1">
      <alignment horizontal="center" wrapText="1"/>
    </xf>
    <xf numFmtId="10" fontId="23" fillId="0" borderId="0" xfId="0" quotePrefix="1" applyNumberFormat="1" applyFont="1" applyBorder="1" applyAlignment="1">
      <alignment horizontal="left" wrapText="1"/>
    </xf>
    <xf numFmtId="10" fontId="23" fillId="0" borderId="0" xfId="0" applyNumberFormat="1" applyFont="1" applyBorder="1" applyAlignment="1">
      <alignment horizontal="left" wrapText="1"/>
    </xf>
    <xf numFmtId="10" fontId="23" fillId="0" borderId="0" xfId="0" applyNumberFormat="1" applyFont="1" applyFill="1" applyBorder="1" applyAlignment="1">
      <alignment horizontal="center" wrapText="1"/>
    </xf>
    <xf numFmtId="10" fontId="23" fillId="0" borderId="0" xfId="0" applyNumberFormat="1" applyFont="1" applyFill="1" applyBorder="1" applyAlignment="1">
      <alignment horizontal="left" wrapText="1"/>
    </xf>
    <xf numFmtId="10" fontId="23" fillId="0" borderId="0" xfId="0" quotePrefix="1" applyNumberFormat="1" applyFont="1" applyFill="1" applyBorder="1" applyAlignment="1">
      <alignment horizontal="left" wrapText="1"/>
    </xf>
    <xf numFmtId="0" fontId="23" fillId="2" borderId="0" xfId="0" applyFont="1" applyFill="1" applyAlignment="1"/>
    <xf numFmtId="10" fontId="23" fillId="2" borderId="0" xfId="0" applyNumberFormat="1" applyFont="1" applyFill="1" applyBorder="1" applyAlignment="1">
      <alignment horizontal="center" wrapText="1"/>
    </xf>
    <xf numFmtId="10" fontId="23" fillId="2" borderId="0" xfId="0" applyNumberFormat="1" applyFont="1" applyFill="1" applyBorder="1" applyAlignment="1">
      <alignment horizontal="left" wrapText="1"/>
    </xf>
    <xf numFmtId="14" fontId="23" fillId="4" borderId="0" xfId="0" quotePrefix="1" applyNumberFormat="1" applyFont="1" applyFill="1" applyBorder="1" applyAlignment="1">
      <alignment horizontal="center" wrapText="1"/>
    </xf>
    <xf numFmtId="0" fontId="19" fillId="0" borderId="0" xfId="0" applyFont="1" applyBorder="1" applyAlignment="1">
      <alignment horizontal="center"/>
    </xf>
    <xf numFmtId="0" fontId="20" fillId="0" borderId="0" xfId="0" quotePrefix="1" applyFont="1" applyAlignment="1">
      <alignment horizontal="left"/>
    </xf>
    <xf numFmtId="0" fontId="19" fillId="0" borderId="0" xfId="0" quotePrefix="1" applyFont="1" applyAlignment="1">
      <alignment horizontal="left"/>
    </xf>
    <xf numFmtId="0" fontId="19" fillId="0" borderId="0" xfId="0" applyFont="1" applyAlignment="1">
      <alignment horizontal="left"/>
    </xf>
    <xf numFmtId="0" fontId="20" fillId="0" borderId="0" xfId="0" applyFont="1" applyAlignment="1">
      <alignment horizontal="left"/>
    </xf>
    <xf numFmtId="0" fontId="24" fillId="0" borderId="0" xfId="0" applyFont="1" applyFill="1" applyAlignment="1">
      <alignment horizontal="center" vertical="center"/>
    </xf>
    <xf numFmtId="10" fontId="19" fillId="0" borderId="0" xfId="0" applyNumberFormat="1" applyFont="1" applyBorder="1" applyAlignment="1">
      <alignment horizontal="center"/>
    </xf>
    <xf numFmtId="10" fontId="19" fillId="0" borderId="0" xfId="0" applyNumberFormat="1" applyFont="1" applyFill="1" applyBorder="1" applyAlignment="1">
      <alignment horizontal="center"/>
    </xf>
    <xf numFmtId="10" fontId="19" fillId="5" borderId="0" xfId="0" applyNumberFormat="1" applyFont="1" applyFill="1" applyBorder="1" applyAlignment="1">
      <alignment horizontal="center"/>
    </xf>
    <xf numFmtId="10" fontId="23" fillId="0" borderId="0" xfId="0" applyNumberFormat="1" applyFont="1" applyFill="1" applyBorder="1" applyAlignment="1">
      <alignment horizontal="left" vertical="center"/>
    </xf>
    <xf numFmtId="0" fontId="25" fillId="0" borderId="0" xfId="0" quotePrefix="1" applyFont="1" applyAlignment="1">
      <alignment horizontal="left"/>
    </xf>
    <xf numFmtId="0" fontId="23" fillId="0" borderId="0" xfId="0" applyFont="1" applyBorder="1" applyAlignment="1"/>
    <xf numFmtId="0" fontId="24" fillId="3" borderId="0" xfId="0" applyFont="1" applyFill="1" applyBorder="1" applyAlignment="1"/>
    <xf numFmtId="10" fontId="23" fillId="0" borderId="0" xfId="0" quotePrefix="1" applyNumberFormat="1" applyFont="1" applyBorder="1" applyAlignment="1">
      <alignment horizontal="left" vertical="top" wrapText="1"/>
    </xf>
    <xf numFmtId="10" fontId="23" fillId="0" borderId="0" xfId="0" applyNumberFormat="1" applyFont="1" applyBorder="1" applyAlignment="1">
      <alignment horizontal="left" vertical="top" wrapText="1"/>
    </xf>
    <xf numFmtId="10" fontId="23" fillId="0" borderId="0" xfId="0" applyNumberFormat="1" applyFont="1" applyBorder="1" applyAlignment="1">
      <alignment horizontal="center" wrapText="1"/>
    </xf>
    <xf numFmtId="0" fontId="23" fillId="0" borderId="0" xfId="0" applyFont="1" applyBorder="1" applyAlignment="1">
      <alignment horizontal="center"/>
    </xf>
    <xf numFmtId="14" fontId="23" fillId="0" borderId="0" xfId="0" applyNumberFormat="1" applyFont="1" applyBorder="1" applyAlignment="1">
      <alignment horizontal="center" vertical="top" wrapText="1"/>
    </xf>
    <xf numFmtId="10" fontId="23" fillId="0" borderId="0" xfId="0" applyNumberFormat="1" applyFont="1" applyFill="1" applyBorder="1" applyAlignment="1">
      <alignment horizontal="center" vertical="top" wrapText="1"/>
    </xf>
    <xf numFmtId="0" fontId="19" fillId="0" borderId="0" xfId="0" applyFont="1" applyBorder="1"/>
    <xf numFmtId="0" fontId="19" fillId="0" borderId="0" xfId="0" quotePrefix="1" applyFont="1" applyBorder="1" applyAlignment="1">
      <alignment horizontal="left"/>
    </xf>
    <xf numFmtId="0" fontId="24" fillId="3" borderId="11" xfId="0" applyFont="1" applyFill="1" applyBorder="1" applyAlignment="1">
      <alignment horizontal="center" vertical="center" wrapText="1"/>
    </xf>
    <xf numFmtId="0" fontId="24" fillId="3" borderId="11" xfId="0" applyFont="1" applyFill="1" applyBorder="1" applyAlignment="1">
      <alignment vertical="center" wrapText="1"/>
    </xf>
    <xf numFmtId="0" fontId="24" fillId="3" borderId="11" xfId="0" applyFont="1" applyFill="1" applyBorder="1" applyAlignment="1">
      <alignment horizontal="center" vertical="center"/>
    </xf>
    <xf numFmtId="0" fontId="24" fillId="3" borderId="0" xfId="0" applyFont="1" applyFill="1" applyBorder="1" applyAlignment="1">
      <alignment horizontal="center" vertical="center"/>
    </xf>
    <xf numFmtId="0" fontId="24" fillId="3" borderId="1" xfId="0" applyFont="1" applyFill="1" applyBorder="1" applyAlignment="1">
      <alignment horizontal="center" vertical="center"/>
    </xf>
    <xf numFmtId="165" fontId="19" fillId="0" borderId="0" xfId="2" applyNumberFormat="1" applyFont="1" applyFill="1" applyBorder="1" applyAlignment="1">
      <alignment horizontal="center"/>
    </xf>
    <xf numFmtId="165" fontId="19" fillId="0" borderId="11" xfId="2" applyNumberFormat="1" applyFont="1" applyFill="1" applyBorder="1" applyAlignment="1">
      <alignment horizontal="center"/>
    </xf>
    <xf numFmtId="9" fontId="19" fillId="0" borderId="1" xfId="2" applyFont="1" applyFill="1" applyBorder="1" applyAlignment="1">
      <alignment horizontal="center"/>
    </xf>
    <xf numFmtId="10" fontId="19" fillId="0" borderId="11" xfId="2" applyNumberFormat="1" applyFont="1" applyFill="1" applyBorder="1" applyAlignment="1">
      <alignment horizontal="center"/>
    </xf>
    <xf numFmtId="10" fontId="19" fillId="0" borderId="1" xfId="2" applyNumberFormat="1" applyFont="1" applyFill="1" applyBorder="1" applyAlignment="1">
      <alignment horizontal="center"/>
    </xf>
    <xf numFmtId="164" fontId="23" fillId="0" borderId="0" xfId="0" applyNumberFormat="1" applyFont="1" applyFill="1" applyBorder="1"/>
    <xf numFmtId="14" fontId="19" fillId="0" borderId="1" xfId="0" applyNumberFormat="1" applyFont="1" applyFill="1" applyBorder="1" applyAlignment="1">
      <alignment horizontal="center"/>
    </xf>
    <xf numFmtId="0" fontId="23" fillId="0" borderId="1" xfId="0" applyFont="1" applyBorder="1"/>
    <xf numFmtId="0" fontId="24" fillId="3" borderId="0"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4" fillId="3" borderId="0" xfId="0" applyFont="1" applyFill="1" applyBorder="1" applyAlignment="1">
      <alignment horizontal="center" vertical="center"/>
    </xf>
    <xf numFmtId="0" fontId="24" fillId="3" borderId="0" xfId="0" applyFont="1" applyFill="1" applyBorder="1" applyAlignment="1">
      <alignment horizontal="center"/>
    </xf>
    <xf numFmtId="14" fontId="19" fillId="4" borderId="0" xfId="0" applyNumberFormat="1" applyFont="1" applyFill="1" applyBorder="1" applyAlignment="1">
      <alignment horizontal="center" vertical="center"/>
    </xf>
    <xf numFmtId="0" fontId="23" fillId="0" borderId="0" xfId="0" applyFont="1" applyAlignment="1">
      <alignment horizontal="center" vertical="center"/>
    </xf>
    <xf numFmtId="0" fontId="23" fillId="0" borderId="0" xfId="0" applyFont="1" applyAlignment="1">
      <alignment horizontal="center"/>
    </xf>
    <xf numFmtId="10" fontId="23" fillId="0" borderId="0" xfId="0" applyNumberFormat="1" applyFont="1" applyFill="1" applyBorder="1" applyAlignment="1">
      <alignment horizontal="left"/>
    </xf>
    <xf numFmtId="0" fontId="26" fillId="0" borderId="0" xfId="0" applyFont="1"/>
    <xf numFmtId="0" fontId="24" fillId="3" borderId="0" xfId="0" applyFont="1" applyFill="1" applyBorder="1" applyAlignment="1">
      <alignment horizontal="center" vertical="center"/>
    </xf>
    <xf numFmtId="0" fontId="14" fillId="3" borderId="0" xfId="0" applyFont="1" applyFill="1" applyAlignment="1">
      <alignment horizontal="center" vertical="center"/>
    </xf>
    <xf numFmtId="164" fontId="23" fillId="0" borderId="0" xfId="0" applyNumberFormat="1" applyFont="1" applyFill="1" applyAlignment="1">
      <alignment horizontal="center"/>
    </xf>
    <xf numFmtId="10" fontId="19" fillId="0" borderId="0" xfId="0" applyNumberFormat="1" applyFont="1" applyFill="1" applyAlignment="1">
      <alignment horizontal="center"/>
    </xf>
    <xf numFmtId="164" fontId="19" fillId="0" borderId="0" xfId="0" applyNumberFormat="1" applyFont="1" applyFill="1" applyAlignment="1">
      <alignment horizontal="center"/>
    </xf>
    <xf numFmtId="165" fontId="19" fillId="0" borderId="0" xfId="2" applyNumberFormat="1" applyFont="1" applyFill="1" applyBorder="1" applyAlignment="1">
      <alignment horizontal="center" vertical="center"/>
    </xf>
    <xf numFmtId="0" fontId="24" fillId="3" borderId="11" xfId="0" applyFont="1" applyFill="1" applyBorder="1" applyAlignment="1">
      <alignment horizontal="center" vertical="center" wrapText="1"/>
    </xf>
    <xf numFmtId="165" fontId="0" fillId="0" borderId="0" xfId="2" applyNumberFormat="1" applyFont="1" applyAlignment="1">
      <alignment horizontal="center" vertical="center"/>
    </xf>
    <xf numFmtId="10" fontId="23" fillId="0" borderId="0" xfId="0" applyNumberFormat="1" applyFont="1" applyFill="1" applyBorder="1" applyAlignment="1">
      <alignment horizontal="center" vertical="center" wrapText="1"/>
    </xf>
    <xf numFmtId="10" fontId="23" fillId="0" borderId="0" xfId="2" applyNumberFormat="1" applyFont="1" applyFill="1" applyBorder="1" applyAlignment="1">
      <alignment horizontal="center" vertical="center"/>
    </xf>
    <xf numFmtId="164" fontId="19" fillId="0" borderId="0" xfId="2" applyNumberFormat="1" applyFont="1" applyFill="1" applyBorder="1" applyAlignment="1">
      <alignment horizontal="center"/>
    </xf>
    <xf numFmtId="0" fontId="0" fillId="0" borderId="0" xfId="0" applyFont="1" applyFill="1"/>
    <xf numFmtId="0" fontId="23" fillId="3" borderId="0" xfId="0" applyFont="1" applyFill="1" applyAlignment="1">
      <alignment horizontal="center"/>
    </xf>
    <xf numFmtId="0" fontId="24" fillId="3" borderId="0" xfId="0" applyFont="1" applyFill="1" applyAlignment="1">
      <alignment horizontal="center"/>
    </xf>
    <xf numFmtId="0" fontId="24" fillId="0" borderId="0" xfId="0" applyFont="1" applyFill="1" applyAlignment="1">
      <alignment horizontal="center" wrapText="1"/>
    </xf>
    <xf numFmtId="170" fontId="23" fillId="0" borderId="0" xfId="0" applyNumberFormat="1" applyFont="1" applyFill="1" applyAlignment="1">
      <alignment horizontal="center"/>
    </xf>
    <xf numFmtId="170" fontId="1" fillId="0" borderId="0" xfId="1" applyNumberFormat="1" applyFont="1" applyAlignment="1">
      <alignment vertical="center"/>
    </xf>
    <xf numFmtId="0" fontId="14" fillId="3" borderId="0" xfId="0" applyFont="1" applyFill="1" applyAlignment="1">
      <alignment horizontal="center" vertical="center" wrapText="1"/>
    </xf>
    <xf numFmtId="0" fontId="24" fillId="3" borderId="0" xfId="0" applyFont="1" applyFill="1" applyAlignment="1">
      <alignment horizontal="center" vertical="center"/>
    </xf>
    <xf numFmtId="0" fontId="24" fillId="3" borderId="0" xfId="0" applyFont="1" applyFill="1" applyBorder="1" applyAlignment="1">
      <alignment horizontal="center" vertical="center"/>
    </xf>
    <xf numFmtId="0" fontId="24" fillId="3" borderId="0" xfId="0" applyFont="1" applyFill="1" applyBorder="1" applyAlignment="1">
      <alignment horizontal="center"/>
    </xf>
    <xf numFmtId="0" fontId="24" fillId="3" borderId="0" xfId="0" applyFont="1" applyFill="1" applyAlignment="1">
      <alignment horizontal="center"/>
    </xf>
    <xf numFmtId="0" fontId="14" fillId="3" borderId="0" xfId="0" applyFont="1" applyFill="1" applyAlignment="1">
      <alignment horizontal="center" vertical="center"/>
    </xf>
    <xf numFmtId="166" fontId="23" fillId="0" borderId="0" xfId="0" applyNumberFormat="1" applyFont="1" applyFill="1" applyAlignment="1">
      <alignment horizontal="center"/>
    </xf>
    <xf numFmtId="166" fontId="23" fillId="0" borderId="0" xfId="0" applyNumberFormat="1" applyFont="1" applyFill="1" applyAlignment="1">
      <alignment horizontal="center" wrapText="1"/>
    </xf>
    <xf numFmtId="166" fontId="0" fillId="0" borderId="0" xfId="0" applyNumberFormat="1"/>
    <xf numFmtId="171" fontId="23" fillId="0" borderId="0" xfId="0" applyNumberFormat="1" applyFont="1" applyFill="1" applyAlignment="1">
      <alignment horizontal="center"/>
    </xf>
    <xf numFmtId="171" fontId="23" fillId="0" borderId="0" xfId="0" applyNumberFormat="1" applyFont="1" applyFill="1" applyAlignment="1">
      <alignment horizontal="center" wrapText="1"/>
    </xf>
    <xf numFmtId="172" fontId="19" fillId="0" borderId="0" xfId="1" applyNumberFormat="1" applyFont="1" applyFill="1" applyAlignment="1">
      <alignment horizontal="center"/>
    </xf>
    <xf numFmtId="170" fontId="0" fillId="0" borderId="0" xfId="0" applyNumberFormat="1"/>
    <xf numFmtId="170" fontId="23" fillId="2" borderId="0" xfId="0" applyNumberFormat="1" applyFont="1" applyFill="1" applyAlignment="1">
      <alignment horizontal="center"/>
    </xf>
    <xf numFmtId="164" fontId="23" fillId="2" borderId="0" xfId="0" applyNumberFormat="1" applyFont="1" applyFill="1" applyBorder="1"/>
    <xf numFmtId="14" fontId="23" fillId="4" borderId="0" xfId="0" applyNumberFormat="1" applyFont="1" applyFill="1"/>
    <xf numFmtId="10" fontId="23" fillId="0" borderId="0" xfId="0" applyNumberFormat="1" applyFont="1" applyFill="1"/>
    <xf numFmtId="10" fontId="0" fillId="0" borderId="0" xfId="0" applyNumberFormat="1" applyAlignment="1">
      <alignment horizontal="left" vertical="center"/>
    </xf>
    <xf numFmtId="0" fontId="0" fillId="2" borderId="0" xfId="0" applyFill="1"/>
    <xf numFmtId="0" fontId="24" fillId="3" borderId="0" xfId="0" applyFont="1" applyFill="1" applyBorder="1" applyAlignment="1">
      <alignment horizontal="center"/>
    </xf>
    <xf numFmtId="0" fontId="24" fillId="3" borderId="0" xfId="0" applyFont="1" applyFill="1" applyAlignment="1">
      <alignment horizontal="center"/>
    </xf>
    <xf numFmtId="169" fontId="0" fillId="2" borderId="0" xfId="0" applyNumberFormat="1" applyFill="1" applyAlignment="1">
      <alignment horizontal="center"/>
    </xf>
    <xf numFmtId="0" fontId="24" fillId="3" borderId="0" xfId="0" applyFont="1" applyFill="1" applyBorder="1" applyAlignment="1">
      <alignment horizontal="center" wrapText="1"/>
    </xf>
    <xf numFmtId="10" fontId="19" fillId="0" borderId="0" xfId="2" applyNumberFormat="1" applyFont="1" applyFill="1" applyBorder="1" applyAlignment="1">
      <alignment horizontal="center" vertical="center"/>
    </xf>
    <xf numFmtId="10" fontId="23" fillId="0" borderId="0" xfId="0" applyNumberFormat="1" applyFont="1" applyFill="1" applyBorder="1" applyAlignment="1">
      <alignment horizontal="center" vertical="center"/>
    </xf>
    <xf numFmtId="0" fontId="23" fillId="0" borderId="0" xfId="0" applyFont="1" applyFill="1" applyBorder="1" applyAlignment="1">
      <alignment horizontal="left" vertical="center"/>
    </xf>
    <xf numFmtId="14" fontId="23" fillId="0" borderId="0" xfId="0" applyNumberFormat="1" applyFont="1" applyFill="1" applyBorder="1" applyAlignment="1">
      <alignment horizontal="center" vertical="center"/>
    </xf>
    <xf numFmtId="0" fontId="24" fillId="0" borderId="0" xfId="0" applyFont="1" applyFill="1" applyBorder="1" applyAlignment="1">
      <alignment horizontal="center" vertical="center"/>
    </xf>
    <xf numFmtId="0" fontId="25" fillId="0" borderId="0" xfId="0" applyFont="1" applyFill="1"/>
    <xf numFmtId="16" fontId="23" fillId="0" borderId="0" xfId="0" applyNumberFormat="1" applyFont="1"/>
    <xf numFmtId="0" fontId="15" fillId="0" borderId="0" xfId="0" applyFont="1" applyBorder="1"/>
    <xf numFmtId="14" fontId="19" fillId="0" borderId="0" xfId="0" applyNumberFormat="1" applyFont="1" applyFill="1" applyBorder="1" applyAlignment="1">
      <alignment horizontal="center" vertical="center"/>
    </xf>
    <xf numFmtId="9" fontId="23" fillId="0" borderId="0" xfId="0" applyNumberFormat="1" applyFont="1" applyFill="1" applyAlignment="1">
      <alignment horizontal="center"/>
    </xf>
    <xf numFmtId="9" fontId="23" fillId="0" borderId="0" xfId="0" applyNumberFormat="1" applyFont="1" applyFill="1"/>
    <xf numFmtId="14" fontId="23" fillId="0" borderId="0" xfId="0" applyNumberFormat="1" applyFont="1" applyFill="1"/>
    <xf numFmtId="0" fontId="27" fillId="0" borderId="0" xfId="4" applyFont="1" applyAlignment="1" applyProtection="1">
      <alignment vertical="center"/>
    </xf>
    <xf numFmtId="0" fontId="0" fillId="0" borderId="0" xfId="0" applyFont="1" applyAlignment="1"/>
    <xf numFmtId="0" fontId="0" fillId="0" borderId="0" xfId="0" applyFont="1" applyAlignment="1">
      <alignment vertical="center"/>
    </xf>
    <xf numFmtId="0" fontId="17" fillId="0" borderId="0" xfId="0" applyFont="1" applyAlignment="1">
      <alignment vertical="center"/>
    </xf>
    <xf numFmtId="0" fontId="23" fillId="2" borderId="0" xfId="0" applyFont="1" applyFill="1" applyBorder="1" applyAlignment="1">
      <alignment horizontal="left"/>
    </xf>
    <xf numFmtId="10" fontId="23" fillId="2" borderId="0" xfId="0" quotePrefix="1" applyNumberFormat="1" applyFont="1" applyFill="1" applyBorder="1" applyAlignment="1">
      <alignment horizontal="left" wrapText="1"/>
    </xf>
    <xf numFmtId="0" fontId="14" fillId="3" borderId="0" xfId="0" applyFont="1" applyFill="1" applyAlignment="1">
      <alignment horizontal="center" vertical="center" wrapText="1"/>
    </xf>
    <xf numFmtId="0" fontId="18" fillId="3" borderId="0" xfId="1" applyFont="1" applyFill="1" applyBorder="1" applyAlignment="1">
      <alignment horizontal="center" vertical="center"/>
    </xf>
    <xf numFmtId="0" fontId="24" fillId="3" borderId="0" xfId="0" applyFont="1" applyFill="1" applyBorder="1" applyAlignment="1">
      <alignment horizontal="center" vertical="center"/>
    </xf>
    <xf numFmtId="0" fontId="18" fillId="3" borderId="0" xfId="0" applyFont="1" applyFill="1" applyBorder="1" applyAlignment="1">
      <alignment horizontal="center"/>
    </xf>
    <xf numFmtId="0" fontId="24" fillId="3" borderId="0" xfId="0" applyFont="1" applyFill="1" applyBorder="1" applyAlignment="1">
      <alignment horizontal="center" vertical="center" wrapText="1"/>
    </xf>
    <xf numFmtId="0" fontId="24" fillId="3" borderId="0" xfId="0" applyFont="1" applyFill="1" applyAlignment="1">
      <alignment horizontal="center"/>
    </xf>
    <xf numFmtId="0" fontId="14" fillId="3" borderId="0" xfId="0" applyFont="1" applyFill="1" applyAlignment="1">
      <alignment horizontal="center" vertical="center"/>
    </xf>
    <xf numFmtId="164" fontId="19" fillId="0" borderId="0" xfId="2" applyNumberFormat="1" applyFont="1" applyFill="1" applyBorder="1" applyAlignment="1">
      <alignment horizontal="center" vertical="center"/>
    </xf>
    <xf numFmtId="164" fontId="23" fillId="0" borderId="0" xfId="0" applyNumberFormat="1" applyFont="1"/>
    <xf numFmtId="0" fontId="18" fillId="3" borderId="0" xfId="0" applyFont="1" applyFill="1" applyBorder="1" applyAlignment="1">
      <alignment horizontal="center"/>
    </xf>
    <xf numFmtId="0" fontId="23" fillId="2" borderId="0" xfId="0" applyFont="1" applyFill="1" applyBorder="1"/>
    <xf numFmtId="9" fontId="0" fillId="0" borderId="0" xfId="2" applyFont="1" applyAlignment="1">
      <alignment horizontal="center" vertical="center"/>
    </xf>
    <xf numFmtId="14" fontId="0" fillId="4" borderId="0" xfId="0" applyNumberFormat="1" applyFont="1" applyFill="1"/>
    <xf numFmtId="0" fontId="24" fillId="0" borderId="11" xfId="0" applyFont="1" applyFill="1" applyBorder="1" applyAlignment="1">
      <alignment horizontal="center"/>
    </xf>
    <xf numFmtId="0" fontId="14" fillId="0" borderId="0" xfId="0" applyFont="1" applyFill="1" applyAlignment="1">
      <alignment vertical="center"/>
    </xf>
    <xf numFmtId="0" fontId="14" fillId="3" borderId="0" xfId="0" applyFont="1" applyFill="1"/>
    <xf numFmtId="14" fontId="23" fillId="0" borderId="0" xfId="0" applyNumberFormat="1" applyFont="1" applyFill="1" applyBorder="1" applyAlignment="1">
      <alignment horizontal="center" vertical="center" wrapText="1"/>
    </xf>
    <xf numFmtId="10" fontId="25" fillId="0" borderId="0" xfId="0" applyNumberFormat="1" applyFont="1" applyFill="1" applyBorder="1" applyAlignment="1">
      <alignment horizontal="left" vertical="top" wrapText="1"/>
    </xf>
    <xf numFmtId="10" fontId="19" fillId="0" borderId="14" xfId="0" applyNumberFormat="1" applyFont="1" applyBorder="1" applyAlignment="1">
      <alignment horizontal="center" vertical="center" wrapText="1"/>
    </xf>
    <xf numFmtId="10" fontId="19" fillId="0" borderId="0" xfId="0" applyNumberFormat="1" applyFont="1" applyBorder="1" applyAlignment="1">
      <alignment horizontal="center" vertical="center" wrapText="1"/>
    </xf>
    <xf numFmtId="14" fontId="23" fillId="0" borderId="0" xfId="0" applyNumberFormat="1" applyFont="1" applyFill="1" applyAlignment="1">
      <alignment horizontal="center" vertical="center"/>
    </xf>
    <xf numFmtId="0" fontId="14" fillId="3" borderId="0" xfId="0" applyFont="1" applyFill="1" applyBorder="1" applyAlignment="1">
      <alignment horizontal="center" vertical="center" wrapText="1"/>
    </xf>
    <xf numFmtId="0" fontId="19" fillId="0" borderId="0" xfId="0" applyFont="1" applyFill="1" applyAlignment="1">
      <alignment horizontal="left"/>
    </xf>
    <xf numFmtId="10" fontId="0" fillId="0" borderId="0" xfId="2" applyNumberFormat="1" applyFont="1" applyAlignment="1">
      <alignment horizontal="left"/>
    </xf>
    <xf numFmtId="14" fontId="23" fillId="0" borderId="0" xfId="0" applyNumberFormat="1" applyFont="1" applyFill="1" applyBorder="1" applyAlignment="1">
      <alignment horizontal="center" wrapText="1"/>
    </xf>
    <xf numFmtId="0" fontId="14" fillId="3" borderId="0" xfId="0" applyFont="1" applyFill="1" applyAlignment="1">
      <alignment horizontal="center"/>
    </xf>
    <xf numFmtId="0" fontId="24" fillId="3" borderId="0" xfId="0" applyFont="1" applyFill="1" applyBorder="1" applyAlignment="1">
      <alignment horizontal="center" vertical="center" wrapText="1"/>
    </xf>
    <xf numFmtId="10" fontId="0" fillId="2" borderId="0" xfId="2" applyNumberFormat="1" applyFont="1" applyFill="1" applyAlignment="1">
      <alignment horizontal="center"/>
    </xf>
    <xf numFmtId="0" fontId="24" fillId="3" borderId="0" xfId="0" applyFont="1" applyFill="1" applyBorder="1" applyAlignment="1">
      <alignment horizontal="center" vertical="center"/>
    </xf>
    <xf numFmtId="14" fontId="23" fillId="4" borderId="0" xfId="0" applyNumberFormat="1" applyFont="1" applyFill="1" applyBorder="1" applyAlignment="1">
      <alignment horizontal="center" vertical="center"/>
    </xf>
    <xf numFmtId="0" fontId="24" fillId="3" borderId="0" xfId="0" applyFont="1" applyFill="1" applyAlignment="1">
      <alignment horizontal="center" vertical="center" wrapText="1"/>
    </xf>
    <xf numFmtId="0" fontId="0" fillId="3" borderId="0" xfId="0" applyFont="1" applyFill="1"/>
    <xf numFmtId="10" fontId="23" fillId="2" borderId="0" xfId="0" applyNumberFormat="1" applyFont="1" applyFill="1" applyAlignment="1">
      <alignment horizontal="center"/>
    </xf>
    <xf numFmtId="14" fontId="23" fillId="0" borderId="0" xfId="0" applyNumberFormat="1" applyFont="1" applyAlignment="1">
      <alignment horizontal="center" vertical="center"/>
    </xf>
    <xf numFmtId="0" fontId="23" fillId="2" borderId="0" xfId="0" applyFont="1" applyFill="1" applyBorder="1" applyAlignment="1">
      <alignment horizontal="left" vertical="center"/>
    </xf>
    <xf numFmtId="0" fontId="24" fillId="0" borderId="0" xfId="0" applyFont="1" applyFill="1" applyBorder="1" applyAlignment="1">
      <alignment horizontal="center" wrapText="1"/>
    </xf>
    <xf numFmtId="0" fontId="23" fillId="0" borderId="0" xfId="0" applyFont="1" applyFill="1" applyAlignment="1">
      <alignment horizontal="left" vertical="center"/>
    </xf>
    <xf numFmtId="0" fontId="14" fillId="3" borderId="0" xfId="0" applyFont="1" applyFill="1" applyAlignment="1">
      <alignment horizontal="center" vertical="center" wrapText="1"/>
    </xf>
    <xf numFmtId="0" fontId="14" fillId="3" borderId="0" xfId="0" applyFont="1" applyFill="1" applyAlignment="1">
      <alignment horizontal="center" vertical="center"/>
    </xf>
    <xf numFmtId="10" fontId="9" fillId="0" borderId="0" xfId="2" applyNumberFormat="1" applyFont="1" applyAlignment="1">
      <alignment horizontal="left"/>
    </xf>
    <xf numFmtId="0" fontId="14" fillId="3" borderId="0" xfId="0" applyFont="1" applyFill="1" applyAlignment="1">
      <alignment horizontal="center" vertical="center"/>
    </xf>
    <xf numFmtId="14" fontId="0" fillId="0" borderId="0" xfId="0" applyNumberFormat="1" applyFill="1"/>
    <xf numFmtId="0" fontId="14" fillId="4" borderId="0" xfId="0" applyFont="1" applyFill="1"/>
    <xf numFmtId="0" fontId="0" fillId="3" borderId="0" xfId="0" applyFill="1" applyAlignment="1">
      <alignment horizontal="center" vertical="center"/>
    </xf>
    <xf numFmtId="0" fontId="18" fillId="0" borderId="0" xfId="0" applyFont="1" applyFill="1" applyBorder="1" applyAlignment="1">
      <alignment horizontal="center"/>
    </xf>
    <xf numFmtId="9" fontId="19" fillId="0" borderId="0" xfId="2" applyFont="1" applyFill="1" applyBorder="1" applyAlignment="1">
      <alignment horizontal="center"/>
    </xf>
    <xf numFmtId="0" fontId="14" fillId="3" borderId="0" xfId="0" applyFont="1" applyFill="1" applyAlignment="1">
      <alignment horizontal="center" vertical="center" wrapText="1"/>
    </xf>
    <xf numFmtId="0" fontId="19" fillId="0" borderId="0" xfId="0" applyFont="1" applyFill="1" applyBorder="1" applyAlignment="1">
      <alignment horizontal="center"/>
    </xf>
    <xf numFmtId="166" fontId="19" fillId="0" borderId="0" xfId="0" applyNumberFormat="1" applyFont="1" applyBorder="1" applyAlignment="1">
      <alignment horizontal="center"/>
    </xf>
    <xf numFmtId="170" fontId="0" fillId="0" borderId="0" xfId="2" applyNumberFormat="1" applyFont="1" applyAlignment="1">
      <alignment horizontal="center" vertical="center"/>
    </xf>
    <xf numFmtId="166" fontId="19" fillId="0" borderId="0" xfId="0" applyNumberFormat="1" applyFont="1" applyFill="1" applyBorder="1" applyAlignment="1">
      <alignment horizontal="center"/>
    </xf>
    <xf numFmtId="166" fontId="23" fillId="0" borderId="0" xfId="0" applyNumberFormat="1" applyFont="1" applyFill="1" applyBorder="1" applyAlignment="1">
      <alignment horizontal="center"/>
    </xf>
    <xf numFmtId="173" fontId="19" fillId="0" borderId="0" xfId="0" applyNumberFormat="1" applyFont="1" applyBorder="1" applyAlignment="1">
      <alignment horizontal="center"/>
    </xf>
    <xf numFmtId="173" fontId="19" fillId="0" borderId="0" xfId="0" applyNumberFormat="1" applyFont="1" applyFill="1" applyBorder="1" applyAlignment="1">
      <alignment horizontal="center"/>
    </xf>
    <xf numFmtId="173" fontId="23" fillId="0" borderId="0" xfId="0" applyNumberFormat="1" applyFont="1" applyFill="1" applyBorder="1" applyAlignment="1">
      <alignment horizontal="center"/>
    </xf>
    <xf numFmtId="173" fontId="23" fillId="0" borderId="0" xfId="0" applyNumberFormat="1" applyFont="1" applyBorder="1" applyAlignment="1">
      <alignment horizont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169" fontId="0" fillId="0" borderId="0" xfId="0" applyNumberFormat="1" applyFont="1" applyFill="1" applyAlignment="1">
      <alignment horizontal="center" vertical="center" wrapText="1"/>
    </xf>
    <xf numFmtId="0" fontId="0" fillId="0" borderId="0" xfId="0" applyFont="1" applyFill="1" applyAlignment="1">
      <alignment horizontal="left" vertical="center" wrapText="1"/>
    </xf>
    <xf numFmtId="0" fontId="17" fillId="0" borderId="0" xfId="0" applyFont="1" applyAlignment="1">
      <alignment horizontal="left" vertical="center" readingOrder="1"/>
    </xf>
    <xf numFmtId="169" fontId="0" fillId="0" borderId="0" xfId="2" applyNumberFormat="1" applyFont="1" applyAlignment="1">
      <alignment horizontal="center" vertical="center"/>
    </xf>
    <xf numFmtId="168" fontId="18" fillId="0" borderId="0" xfId="1" applyNumberFormat="1" applyFont="1" applyFill="1" applyAlignment="1">
      <alignment horizontal="center" vertical="center" wrapText="1"/>
    </xf>
    <xf numFmtId="0" fontId="19" fillId="0" borderId="0" xfId="0" applyFont="1" applyFill="1" applyBorder="1" applyAlignment="1">
      <alignment horizontal="left" vertical="center"/>
    </xf>
    <xf numFmtId="0" fontId="9" fillId="0" borderId="0" xfId="0" applyFont="1" applyFill="1" applyBorder="1" applyAlignment="1">
      <alignment vertical="top"/>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18" xfId="0" applyBorder="1" applyAlignment="1">
      <alignment horizontal="left" vertical="center" wrapText="1"/>
    </xf>
    <xf numFmtId="0" fontId="0" fillId="0" borderId="11"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horizontal="left" vertical="center" wrapText="1"/>
    </xf>
    <xf numFmtId="0" fontId="0" fillId="0" borderId="19" xfId="0" applyBorder="1" applyAlignment="1">
      <alignment horizontal="left" vertical="center" wrapText="1"/>
    </xf>
    <xf numFmtId="0" fontId="14" fillId="3" borderId="0" xfId="0" applyFont="1" applyFill="1" applyAlignment="1">
      <alignment horizontal="center" vertical="center" wrapText="1"/>
    </xf>
    <xf numFmtId="0" fontId="18" fillId="3" borderId="0" xfId="1" applyFont="1" applyFill="1" applyBorder="1" applyAlignment="1">
      <alignment horizontal="center" vertical="center"/>
    </xf>
    <xf numFmtId="0" fontId="14" fillId="3" borderId="0" xfId="0" applyFont="1" applyFill="1" applyBorder="1" applyAlignment="1">
      <alignment horizontal="center" vertical="center"/>
    </xf>
    <xf numFmtId="0" fontId="14" fillId="3" borderId="0" xfId="0" applyFont="1" applyFill="1" applyAlignment="1">
      <alignment horizontal="center"/>
    </xf>
    <xf numFmtId="0" fontId="18" fillId="3"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0" xfId="0" applyFont="1" applyFill="1" applyBorder="1" applyAlignment="1">
      <alignment horizontal="center" vertical="center"/>
    </xf>
    <xf numFmtId="0" fontId="18" fillId="3" borderId="0" xfId="0" applyFont="1" applyFill="1" applyBorder="1" applyAlignment="1">
      <alignment horizontal="center" wrapText="1"/>
    </xf>
    <xf numFmtId="0" fontId="18" fillId="3" borderId="11" xfId="1" applyFont="1" applyFill="1" applyBorder="1" applyAlignment="1">
      <alignment horizontal="center" vertical="center" wrapText="1"/>
    </xf>
    <xf numFmtId="0" fontId="18" fillId="3" borderId="11" xfId="0" applyFont="1" applyFill="1" applyBorder="1" applyAlignment="1">
      <alignment horizontal="center" wrapText="1"/>
    </xf>
    <xf numFmtId="0" fontId="18" fillId="3" borderId="1" xfId="0" applyFont="1" applyFill="1" applyBorder="1" applyAlignment="1">
      <alignment horizontal="center" wrapText="1"/>
    </xf>
    <xf numFmtId="0" fontId="24" fillId="3" borderId="0" xfId="0" applyFont="1" applyFill="1" applyAlignment="1">
      <alignment horizontal="center" vertical="center"/>
    </xf>
    <xf numFmtId="0" fontId="18" fillId="3" borderId="0" xfId="1" applyFont="1" applyFill="1" applyBorder="1" applyAlignment="1">
      <alignment horizontal="center" vertical="center" wrapText="1"/>
    </xf>
    <xf numFmtId="0" fontId="24" fillId="3" borderId="0" xfId="0" applyFont="1" applyFill="1" applyBorder="1" applyAlignment="1">
      <alignment horizontal="center" vertical="center"/>
    </xf>
    <xf numFmtId="14" fontId="18" fillId="3" borderId="0" xfId="0" applyNumberFormat="1" applyFont="1" applyFill="1" applyBorder="1" applyAlignment="1">
      <alignment horizontal="center" vertical="center" wrapText="1"/>
    </xf>
    <xf numFmtId="14" fontId="18" fillId="3" borderId="2" xfId="0" applyNumberFormat="1" applyFont="1" applyFill="1" applyBorder="1" applyAlignment="1">
      <alignment horizontal="center" vertical="center" wrapText="1"/>
    </xf>
    <xf numFmtId="0" fontId="18" fillId="3" borderId="0" xfId="0" applyFont="1" applyFill="1" applyBorder="1" applyAlignment="1">
      <alignment horizontal="center"/>
    </xf>
    <xf numFmtId="0" fontId="24" fillId="3" borderId="14" xfId="0" applyFont="1" applyFill="1" applyBorder="1" applyAlignment="1">
      <alignment horizontal="center"/>
    </xf>
    <xf numFmtId="0" fontId="24" fillId="3" borderId="18" xfId="0" applyFont="1" applyFill="1" applyBorder="1" applyAlignment="1">
      <alignment horizontal="center"/>
    </xf>
    <xf numFmtId="0" fontId="24" fillId="3" borderId="15" xfId="0" applyFont="1" applyFill="1" applyBorder="1" applyAlignment="1">
      <alignment horizontal="center"/>
    </xf>
    <xf numFmtId="0" fontId="24" fillId="3" borderId="16" xfId="0" applyFont="1" applyFill="1" applyBorder="1" applyAlignment="1">
      <alignment horizontal="center"/>
    </xf>
    <xf numFmtId="0" fontId="24" fillId="3" borderId="17" xfId="0" applyFont="1" applyFill="1" applyBorder="1" applyAlignment="1">
      <alignment horizontal="center"/>
    </xf>
    <xf numFmtId="0" fontId="24" fillId="3" borderId="0" xfId="0" applyFont="1" applyFill="1" applyBorder="1" applyAlignment="1">
      <alignment horizontal="center"/>
    </xf>
    <xf numFmtId="0" fontId="24" fillId="3" borderId="1" xfId="0" applyFont="1" applyFill="1" applyBorder="1" applyAlignment="1">
      <alignment horizontal="center"/>
    </xf>
    <xf numFmtId="0" fontId="24" fillId="3" borderId="0" xfId="0" applyFont="1" applyFill="1" applyBorder="1" applyAlignment="1">
      <alignment horizontal="center" vertical="center" wrapText="1"/>
    </xf>
    <xf numFmtId="0" fontId="24" fillId="3" borderId="11" xfId="0" applyFont="1" applyFill="1" applyBorder="1" applyAlignment="1">
      <alignment horizontal="center"/>
    </xf>
    <xf numFmtId="0" fontId="24" fillId="3" borderId="11" xfId="0" applyFont="1" applyFill="1" applyBorder="1" applyAlignment="1">
      <alignment horizontal="center" vertical="center" wrapText="1"/>
    </xf>
    <xf numFmtId="0" fontId="24" fillId="3" borderId="12" xfId="0" applyFont="1" applyFill="1" applyBorder="1" applyAlignment="1">
      <alignment horizontal="center"/>
    </xf>
    <xf numFmtId="0" fontId="24" fillId="3" borderId="0" xfId="0" applyFont="1" applyFill="1" applyAlignment="1">
      <alignment horizontal="center"/>
    </xf>
    <xf numFmtId="0" fontId="24" fillId="3" borderId="0" xfId="0" applyFont="1" applyFill="1" applyAlignment="1">
      <alignment horizontal="center" wrapText="1"/>
    </xf>
    <xf numFmtId="0" fontId="14" fillId="3" borderId="0" xfId="0" applyFont="1" applyFill="1" applyAlignment="1">
      <alignment horizontal="center" vertical="center"/>
    </xf>
    <xf numFmtId="0" fontId="14" fillId="3" borderId="1" xfId="0" applyFont="1" applyFill="1" applyBorder="1" applyAlignment="1">
      <alignment horizontal="center" vertical="center" wrapText="1"/>
    </xf>
    <xf numFmtId="0" fontId="24" fillId="3" borderId="0" xfId="0" applyFont="1" applyFill="1" applyBorder="1" applyAlignment="1">
      <alignment horizontal="center" wrapText="1"/>
    </xf>
  </cellXfs>
  <cellStyles count="5">
    <cellStyle name="Lien hypertexte" xfId="4" builtinId="8"/>
    <cellStyle name="Milliers" xfId="3" builtinId="3"/>
    <cellStyle name="Normal" xfId="0" builtinId="0"/>
    <cellStyle name="Normal 2" xfId="1"/>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57150</xdr:colOff>
      <xdr:row>1</xdr:row>
      <xdr:rowOff>0</xdr:rowOff>
    </xdr:from>
    <xdr:to>
      <xdr:col>15</xdr:col>
      <xdr:colOff>803693</xdr:colOff>
      <xdr:row>7</xdr:row>
      <xdr:rowOff>695</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72400" y="190500"/>
          <a:ext cx="3032543" cy="11532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legislation.cnav.fr/textes/at/TLR-AT_24011975.htm" TargetMode="External"/><Relationship Id="rId1" Type="http://schemas.openxmlformats.org/officeDocument/2006/relationships/hyperlink" Target="http://www.legislation.cnav.fr/textes/at/TLR-AT_27011960.htm"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www.fonds-de-solidarite.fr/"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3"/>
  <sheetViews>
    <sheetView topLeftCell="A19" workbookViewId="0">
      <selection activeCell="D33" sqref="D33"/>
    </sheetView>
  </sheetViews>
  <sheetFormatPr baseColWidth="10" defaultRowHeight="15" x14ac:dyDescent="0.25"/>
  <cols>
    <col min="1" max="1" width="6" customWidth="1"/>
    <col min="2" max="2" width="2.85546875" customWidth="1"/>
    <col min="3" max="3" width="3.28515625" customWidth="1"/>
    <col min="9" max="9" width="12.140625" customWidth="1"/>
    <col min="16" max="16" width="12.85546875" customWidth="1"/>
  </cols>
  <sheetData>
    <row r="2" spans="1:16" ht="15.75" x14ac:dyDescent="0.25">
      <c r="B2" s="6" t="s">
        <v>104</v>
      </c>
    </row>
    <row r="3" spans="1:16" x14ac:dyDescent="0.25">
      <c r="A3" t="s">
        <v>354</v>
      </c>
    </row>
    <row r="4" spans="1:16" x14ac:dyDescent="0.25">
      <c r="B4" s="369" t="s">
        <v>964</v>
      </c>
      <c r="C4" s="370"/>
      <c r="D4" s="370"/>
      <c r="E4" s="370"/>
      <c r="F4" s="370"/>
      <c r="G4" s="370"/>
      <c r="H4" s="370"/>
      <c r="I4" s="370"/>
      <c r="J4" s="370"/>
      <c r="K4" s="370"/>
      <c r="L4" s="371"/>
    </row>
    <row r="5" spans="1:16" x14ac:dyDescent="0.25">
      <c r="B5" s="372"/>
      <c r="C5" s="373"/>
      <c r="D5" s="373"/>
      <c r="E5" s="373"/>
      <c r="F5" s="373"/>
      <c r="G5" s="373"/>
      <c r="H5" s="373"/>
      <c r="I5" s="373"/>
      <c r="J5" s="373"/>
      <c r="K5" s="373"/>
      <c r="L5" s="374"/>
    </row>
    <row r="6" spans="1:16" x14ac:dyDescent="0.25">
      <c r="B6" s="372"/>
      <c r="C6" s="373"/>
      <c r="D6" s="373"/>
      <c r="E6" s="373"/>
      <c r="F6" s="373"/>
      <c r="G6" s="373"/>
      <c r="H6" s="373"/>
      <c r="I6" s="373"/>
      <c r="J6" s="373"/>
      <c r="K6" s="373"/>
      <c r="L6" s="374"/>
    </row>
    <row r="7" spans="1:16" x14ac:dyDescent="0.25">
      <c r="B7" s="372"/>
      <c r="C7" s="373"/>
      <c r="D7" s="373"/>
      <c r="E7" s="373"/>
      <c r="F7" s="373"/>
      <c r="G7" s="373"/>
      <c r="H7" s="373"/>
      <c r="I7" s="373"/>
      <c r="J7" s="373"/>
      <c r="K7" s="373"/>
      <c r="L7" s="374"/>
    </row>
    <row r="8" spans="1:16" x14ac:dyDescent="0.25">
      <c r="B8" s="375"/>
      <c r="C8" s="376"/>
      <c r="D8" s="376"/>
      <c r="E8" s="376"/>
      <c r="F8" s="376"/>
      <c r="G8" s="376"/>
      <c r="H8" s="376"/>
      <c r="I8" s="376"/>
      <c r="J8" s="376"/>
      <c r="K8" s="376"/>
      <c r="L8" s="377"/>
    </row>
    <row r="10" spans="1:16" x14ac:dyDescent="0.25">
      <c r="C10">
        <v>1</v>
      </c>
      <c r="D10" s="5" t="s">
        <v>171</v>
      </c>
      <c r="J10" s="9" t="s">
        <v>165</v>
      </c>
      <c r="K10" s="10"/>
      <c r="L10" s="10"/>
      <c r="M10" s="10"/>
      <c r="N10" s="10"/>
      <c r="O10" s="10"/>
      <c r="P10" s="11"/>
    </row>
    <row r="11" spans="1:16" x14ac:dyDescent="0.25">
      <c r="B11" s="19" t="s">
        <v>445</v>
      </c>
      <c r="C11" s="5"/>
      <c r="J11" s="12" t="s">
        <v>170</v>
      </c>
      <c r="K11" s="8"/>
      <c r="L11" s="8"/>
      <c r="M11" s="8"/>
      <c r="N11" s="8"/>
      <c r="O11" s="8"/>
      <c r="P11" s="13"/>
    </row>
    <row r="12" spans="1:16" x14ac:dyDescent="0.25">
      <c r="C12">
        <f>C10+1</f>
        <v>2</v>
      </c>
      <c r="D12" s="5" t="s">
        <v>556</v>
      </c>
      <c r="J12" s="12"/>
      <c r="K12" s="8"/>
      <c r="L12" s="8"/>
      <c r="M12" s="8"/>
      <c r="N12" s="8"/>
      <c r="O12" s="8"/>
      <c r="P12" s="13"/>
    </row>
    <row r="13" spans="1:16" x14ac:dyDescent="0.25">
      <c r="C13">
        <v>3</v>
      </c>
      <c r="D13" s="5" t="s">
        <v>557</v>
      </c>
      <c r="J13" s="14" t="s">
        <v>166</v>
      </c>
      <c r="K13" s="8"/>
      <c r="L13" s="8"/>
      <c r="M13" s="8"/>
      <c r="N13" s="8"/>
      <c r="O13" s="8"/>
      <c r="P13" s="13"/>
    </row>
    <row r="14" spans="1:16" x14ac:dyDescent="0.25">
      <c r="C14">
        <v>4</v>
      </c>
      <c r="D14" s="5" t="s">
        <v>808</v>
      </c>
      <c r="J14" s="12" t="s">
        <v>472</v>
      </c>
      <c r="K14" s="8"/>
      <c r="L14" s="8"/>
      <c r="M14" s="8"/>
      <c r="N14" s="8"/>
      <c r="O14" s="8"/>
      <c r="P14" s="13"/>
    </row>
    <row r="15" spans="1:16" x14ac:dyDescent="0.25">
      <c r="B15" s="19" t="s">
        <v>446</v>
      </c>
      <c r="C15" s="5"/>
      <c r="J15" s="15" t="s">
        <v>473</v>
      </c>
      <c r="K15" s="16"/>
      <c r="L15" s="16"/>
      <c r="M15" s="16"/>
      <c r="N15" s="16"/>
      <c r="O15" s="16"/>
      <c r="P15" s="17"/>
    </row>
    <row r="16" spans="1:16" x14ac:dyDescent="0.25">
      <c r="C16">
        <v>5</v>
      </c>
      <c r="D16" s="5" t="s">
        <v>184</v>
      </c>
    </row>
    <row r="17" spans="2:4" x14ac:dyDescent="0.25">
      <c r="C17">
        <v>6</v>
      </c>
      <c r="D17" s="5" t="s">
        <v>288</v>
      </c>
    </row>
    <row r="18" spans="2:4" x14ac:dyDescent="0.25">
      <c r="C18">
        <v>7</v>
      </c>
      <c r="D18" s="5" t="s">
        <v>353</v>
      </c>
    </row>
    <row r="19" spans="2:4" x14ac:dyDescent="0.25">
      <c r="C19">
        <v>8</v>
      </c>
      <c r="D19" s="5" t="s">
        <v>289</v>
      </c>
    </row>
    <row r="20" spans="2:4" x14ac:dyDescent="0.25">
      <c r="C20">
        <v>9</v>
      </c>
      <c r="D20" s="5" t="s">
        <v>290</v>
      </c>
    </row>
    <row r="21" spans="2:4" x14ac:dyDescent="0.25">
      <c r="C21">
        <v>10</v>
      </c>
      <c r="D21" s="5" t="s">
        <v>291</v>
      </c>
    </row>
    <row r="22" spans="2:4" x14ac:dyDescent="0.25">
      <c r="C22">
        <v>11</v>
      </c>
      <c r="D22" s="5" t="s">
        <v>292</v>
      </c>
    </row>
    <row r="23" spans="2:4" x14ac:dyDescent="0.25">
      <c r="C23">
        <v>12</v>
      </c>
      <c r="D23" s="5" t="s">
        <v>749</v>
      </c>
    </row>
    <row r="24" spans="2:4" x14ac:dyDescent="0.25">
      <c r="B24" s="19" t="s">
        <v>447</v>
      </c>
      <c r="C24" s="5"/>
    </row>
    <row r="25" spans="2:4" x14ac:dyDescent="0.25">
      <c r="C25">
        <v>13</v>
      </c>
      <c r="D25" s="5" t="s">
        <v>293</v>
      </c>
    </row>
    <row r="26" spans="2:4" x14ac:dyDescent="0.25">
      <c r="C26">
        <v>14</v>
      </c>
      <c r="D26" s="5" t="s">
        <v>172</v>
      </c>
    </row>
    <row r="27" spans="2:4" x14ac:dyDescent="0.25">
      <c r="C27">
        <v>15</v>
      </c>
      <c r="D27" s="5" t="s">
        <v>173</v>
      </c>
    </row>
    <row r="28" spans="2:4" x14ac:dyDescent="0.25">
      <c r="B28" s="19" t="s">
        <v>551</v>
      </c>
      <c r="C28" s="5"/>
    </row>
    <row r="29" spans="2:4" x14ac:dyDescent="0.25">
      <c r="C29">
        <v>16</v>
      </c>
      <c r="D29" s="5" t="s">
        <v>174</v>
      </c>
    </row>
    <row r="30" spans="2:4" x14ac:dyDescent="0.25">
      <c r="C30">
        <v>17</v>
      </c>
      <c r="D30" s="5" t="s">
        <v>175</v>
      </c>
    </row>
    <row r="31" spans="2:4" x14ac:dyDescent="0.25">
      <c r="C31">
        <v>18</v>
      </c>
      <c r="D31" s="5" t="s">
        <v>176</v>
      </c>
    </row>
    <row r="32" spans="2:4" x14ac:dyDescent="0.25">
      <c r="C32">
        <v>19</v>
      </c>
      <c r="D32" s="5" t="s">
        <v>177</v>
      </c>
    </row>
    <row r="33" spans="2:4" x14ac:dyDescent="0.25">
      <c r="C33">
        <v>20</v>
      </c>
      <c r="D33" s="5" t="s">
        <v>295</v>
      </c>
    </row>
    <row r="34" spans="2:4" x14ac:dyDescent="0.25">
      <c r="B34" s="19" t="s">
        <v>465</v>
      </c>
      <c r="C34" s="5"/>
      <c r="D34" s="5"/>
    </row>
    <row r="35" spans="2:4" x14ac:dyDescent="0.25">
      <c r="B35" s="19"/>
      <c r="C35">
        <v>21</v>
      </c>
      <c r="D35" s="5" t="s">
        <v>939</v>
      </c>
    </row>
    <row r="36" spans="2:4" x14ac:dyDescent="0.25">
      <c r="C36">
        <v>22</v>
      </c>
      <c r="D36" s="5" t="s">
        <v>923</v>
      </c>
    </row>
    <row r="37" spans="2:4" x14ac:dyDescent="0.25">
      <c r="C37">
        <v>23</v>
      </c>
      <c r="D37" s="5" t="s">
        <v>924</v>
      </c>
    </row>
    <row r="38" spans="2:4" x14ac:dyDescent="0.25">
      <c r="C38">
        <v>24</v>
      </c>
      <c r="D38" s="5" t="s">
        <v>940</v>
      </c>
    </row>
    <row r="39" spans="2:4" x14ac:dyDescent="0.25">
      <c r="C39">
        <v>25</v>
      </c>
      <c r="D39" s="5" t="s">
        <v>527</v>
      </c>
    </row>
    <row r="40" spans="2:4" x14ac:dyDescent="0.25">
      <c r="C40">
        <v>26</v>
      </c>
      <c r="D40" s="5" t="s">
        <v>474</v>
      </c>
    </row>
    <row r="41" spans="2:4" x14ac:dyDescent="0.25">
      <c r="C41">
        <v>27</v>
      </c>
      <c r="D41" s="5" t="s">
        <v>550</v>
      </c>
    </row>
    <row r="42" spans="2:4" x14ac:dyDescent="0.25">
      <c r="C42">
        <v>28</v>
      </c>
      <c r="D42" s="5" t="s">
        <v>476</v>
      </c>
    </row>
    <row r="43" spans="2:4" x14ac:dyDescent="0.25">
      <c r="C43">
        <v>29</v>
      </c>
      <c r="D43" s="5" t="s">
        <v>503</v>
      </c>
    </row>
    <row r="44" spans="2:4" x14ac:dyDescent="0.25">
      <c r="B44" s="19" t="s">
        <v>464</v>
      </c>
      <c r="C44" s="5"/>
    </row>
    <row r="45" spans="2:4" x14ac:dyDescent="0.25">
      <c r="C45">
        <v>30</v>
      </c>
      <c r="D45" s="5" t="s">
        <v>355</v>
      </c>
    </row>
    <row r="46" spans="2:4" x14ac:dyDescent="0.25">
      <c r="C46">
        <v>31</v>
      </c>
      <c r="D46" s="5" t="s">
        <v>178</v>
      </c>
    </row>
    <row r="47" spans="2:4" x14ac:dyDescent="0.25">
      <c r="C47">
        <v>32</v>
      </c>
      <c r="D47" s="5" t="s">
        <v>179</v>
      </c>
    </row>
    <row r="48" spans="2:4" x14ac:dyDescent="0.25">
      <c r="C48">
        <v>33</v>
      </c>
      <c r="D48" s="5" t="s">
        <v>294</v>
      </c>
    </row>
    <row r="49" spans="2:4" x14ac:dyDescent="0.25">
      <c r="C49">
        <v>34</v>
      </c>
      <c r="D49" s="5" t="s">
        <v>426</v>
      </c>
    </row>
    <row r="50" spans="2:4" x14ac:dyDescent="0.25">
      <c r="C50">
        <v>35</v>
      </c>
      <c r="D50" s="5" t="s">
        <v>180</v>
      </c>
    </row>
    <row r="51" spans="2:4" x14ac:dyDescent="0.25">
      <c r="C51">
        <v>36</v>
      </c>
      <c r="D51" s="5" t="s">
        <v>438</v>
      </c>
    </row>
    <row r="52" spans="2:4" x14ac:dyDescent="0.25">
      <c r="C52">
        <v>37</v>
      </c>
      <c r="D52" s="5" t="s">
        <v>440</v>
      </c>
    </row>
    <row r="53" spans="2:4" x14ac:dyDescent="0.25">
      <c r="B53" s="19"/>
    </row>
  </sheetData>
  <mergeCells count="1">
    <mergeCell ref="B4:L8"/>
  </mergeCells>
  <hyperlinks>
    <hyperlink ref="D10" location="PSS!A1" display="1. Plafond mensuel de la Sécurité Sociale (1976-2011)"/>
    <hyperlink ref="D12" location="'CSG-1'!A1" display="CSG et CRDS sur les revenus d'activité"/>
    <hyperlink ref="D16" location="SS!A1" display="Cotisations sécurité sociale (1930-1966)"/>
    <hyperlink ref="D17" location="MMID!A1" display="Cotisation maladie, maternité, invalidité, décès MMID"/>
    <hyperlink ref="D19" location="CNAV!A1" display="Cotisation assurance retraite CNAV"/>
    <hyperlink ref="D18" location="'MMID-AM'!A1" display="Cotisation maladie supplémentaire en Alsave et Moselle MMID-AM (1967-2011)"/>
    <hyperlink ref="D20" location="VEUVAGE!A1" display="Cotisation assurance veuvage VEUVAGE"/>
    <hyperlink ref="D21" location="CSA!A1" display="Contributions SS solidarité autonomie (CSA)"/>
    <hyperlink ref="D22" location="FAMILLE!A1" display="Cotisation branche famille"/>
    <hyperlink ref="D25" location="CHOMAGE!A1" display="Cotisation assurance chômage"/>
    <hyperlink ref="D26" location="AGFF!A1" display="Cotisations pour la structure financière ASF-AGFF"/>
    <hyperlink ref="D27" location="AGS!A1" display="Cotisations de contribution au régime de garantie des salaires (AGS)"/>
    <hyperlink ref="D29" location="ARRCO!A1" display="Cotisations retraites des non-cadres (ARRCO)"/>
    <hyperlink ref="D30" location="AGIRC!A1" display="Cotisations retraites des cadres (AGIRC)"/>
    <hyperlink ref="D31" location="APEC!A1" display="Cotisations pour l'Association pour l'emploi des cadres (APEC)"/>
    <hyperlink ref="D32" location="CET!A1" display="Cotisations retraite exceptionnelle et temporaire (CET)"/>
    <hyperlink ref="D46" location="CONSTRUCTION!A1" display="Cotisations effort à la construction"/>
    <hyperlink ref="D47" location="FNAL!A1" display="Cotisations pour le Fonds national d'aide au logement (FNAL)"/>
    <hyperlink ref="D48" location="ACCIDENTS!A1" display="Cotisation accidents"/>
    <hyperlink ref="D49" location="FORMATION!A1" display="Cotisation pour la formation professionnelle"/>
    <hyperlink ref="D50" location="APPRENTISSAGE!A1" display="Taxe d'apprentissage"/>
    <hyperlink ref="D51" location="VT!A1" display="Versement transport (VT)"/>
    <hyperlink ref="D33" location="DECES_CADRES!A1" display="Cotisation décès cadres"/>
    <hyperlink ref="D52" location="PREVOYANCE!A1" display="Cotisation prévoyance"/>
    <hyperlink ref="D45" location="TAXSAL!A1" display="Taxe sur les salaires"/>
    <hyperlink ref="D38" location="RP!A1" display="Retenues pour pension des fonctionnaires"/>
    <hyperlink ref="D43" location="FDS!A1" display="Cotisations au Fonds de solidarité (FDS)"/>
    <hyperlink ref="D39" location="CI!A1" display="Cotisations retraites de l'Etat-employeur implicite"/>
    <hyperlink ref="D40" location="RAFP!A1" display="Cotisations au Régime additionnel de la fonction publique (RAFP)"/>
    <hyperlink ref="D42" location="IRCANTEC!A1" display="Cotisations à la Retraite complémentaire des agents non titulaires de la Fonction publique et des élus locaux (IRCANTEC)"/>
    <hyperlink ref="D41" location="CNRACL!A1" display="Cotisations à la Caisse nationale de retraite des agents des collectivités locales (CNRACL)"/>
    <hyperlink ref="D37" location="'MMID-CL'!A1" display="Cotisations maladie - Fonction publique hospitalière et Collectivités locales"/>
    <hyperlink ref="D36" location="'MMID-Etat'!A1" display="Cotisations maladie - Fonction publique d'Etat"/>
    <hyperlink ref="D13" location="'CSG-2'!A1" display="CSG et CRDS sur les revenus de remplacement"/>
    <hyperlink ref="D23" location="CSS_RED!A1" display="Cotisations SS des journalistes, artistes du spectacle et professions médicales"/>
    <hyperlink ref="D14" location="CRDS!A1" display="CRDS"/>
    <hyperlink ref="D35" location="'ASSIETTE PU'!A1" display="Assiettes des cotisations/contributions"/>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xSplit="1" ySplit="3" topLeftCell="B4" activePane="bottomRight" state="frozen"/>
      <selection pane="topRight" activeCell="B1" sqref="B1"/>
      <selection pane="bottomLeft" activeCell="A2" sqref="A2"/>
      <selection pane="bottomRight" activeCell="C6" sqref="C6"/>
    </sheetView>
  </sheetViews>
  <sheetFormatPr baseColWidth="10" defaultColWidth="11.42578125" defaultRowHeight="15" customHeight="1" x14ac:dyDescent="0.25"/>
  <cols>
    <col min="1" max="1" width="11.42578125" style="169" customWidth="1"/>
    <col min="2" max="2" width="13.140625" style="169" customWidth="1"/>
    <col min="3" max="4" width="11.42578125" style="169" customWidth="1"/>
    <col min="5" max="5" width="30.42578125" style="169" customWidth="1"/>
    <col min="6" max="6" width="13" style="169" customWidth="1"/>
    <col min="7" max="7" width="105.7109375" style="169" customWidth="1"/>
    <col min="8" max="16384" width="11.42578125" style="169"/>
  </cols>
  <sheetData>
    <row r="1" spans="1:7" ht="15" hidden="1" customHeight="1" x14ac:dyDescent="0.25">
      <c r="A1" s="169" t="s">
        <v>582</v>
      </c>
      <c r="B1" s="169" t="s">
        <v>609</v>
      </c>
      <c r="C1" s="169" t="s">
        <v>611</v>
      </c>
      <c r="D1" s="169" t="s">
        <v>610</v>
      </c>
    </row>
    <row r="2" spans="1:7" ht="15" customHeight="1" x14ac:dyDescent="0.25">
      <c r="A2" s="393" t="s">
        <v>185</v>
      </c>
      <c r="B2" s="170" t="s">
        <v>244</v>
      </c>
      <c r="C2" s="386" t="s">
        <v>201</v>
      </c>
      <c r="D2" s="386"/>
      <c r="E2" s="382" t="s">
        <v>181</v>
      </c>
      <c r="F2" s="383" t="s">
        <v>196</v>
      </c>
      <c r="G2" s="392" t="s">
        <v>16</v>
      </c>
    </row>
    <row r="3" spans="1:7" ht="15" customHeight="1" x14ac:dyDescent="0.25">
      <c r="A3" s="394"/>
      <c r="B3" s="127" t="s">
        <v>202</v>
      </c>
      <c r="C3" s="164" t="s">
        <v>202</v>
      </c>
      <c r="D3" s="164" t="s">
        <v>203</v>
      </c>
      <c r="E3" s="382"/>
      <c r="F3" s="383"/>
      <c r="G3" s="392"/>
    </row>
    <row r="4" spans="1:7" ht="15" customHeight="1" x14ac:dyDescent="0.25">
      <c r="A4" s="171">
        <v>38169</v>
      </c>
      <c r="B4" s="172"/>
      <c r="C4" s="172">
        <v>0</v>
      </c>
      <c r="D4" s="172">
        <v>0</v>
      </c>
      <c r="E4" s="50" t="s">
        <v>248</v>
      </c>
      <c r="F4" s="176">
        <v>38224</v>
      </c>
      <c r="G4" s="159" t="s">
        <v>249</v>
      </c>
    </row>
    <row r="5" spans="1:7" ht="15" customHeight="1" x14ac:dyDescent="0.25">
      <c r="A5" s="128">
        <v>33270</v>
      </c>
      <c r="B5" s="172"/>
      <c r="C5" s="172">
        <v>1E-3</v>
      </c>
      <c r="D5" s="172">
        <v>1.6E-2</v>
      </c>
      <c r="E5" s="173" t="s">
        <v>245</v>
      </c>
      <c r="F5" s="132">
        <v>33262</v>
      </c>
      <c r="G5" s="153"/>
    </row>
    <row r="6" spans="1:7" ht="15" customHeight="1" x14ac:dyDescent="0.25">
      <c r="A6" s="128">
        <v>29952</v>
      </c>
      <c r="B6" s="172"/>
      <c r="C6" s="172">
        <v>1E-3</v>
      </c>
      <c r="D6" s="172"/>
      <c r="E6" s="174" t="s">
        <v>246</v>
      </c>
      <c r="F6" s="152">
        <v>29956</v>
      </c>
      <c r="G6" s="133" t="s">
        <v>21</v>
      </c>
    </row>
    <row r="7" spans="1:7" ht="15" customHeight="1" x14ac:dyDescent="0.25">
      <c r="A7" s="128">
        <v>29587</v>
      </c>
      <c r="B7" s="172">
        <v>1E-3</v>
      </c>
      <c r="C7" s="172"/>
      <c r="D7" s="172"/>
      <c r="E7" s="173" t="s">
        <v>247</v>
      </c>
      <c r="F7" s="132">
        <v>29586</v>
      </c>
      <c r="G7" s="133" t="s">
        <v>18</v>
      </c>
    </row>
    <row r="9" spans="1:7" ht="15" customHeight="1" x14ac:dyDescent="0.25">
      <c r="B9" s="175" t="s">
        <v>199</v>
      </c>
    </row>
    <row r="10" spans="1:7" ht="15" customHeight="1" x14ac:dyDescent="0.25">
      <c r="B10" s="159" t="s">
        <v>296</v>
      </c>
    </row>
  </sheetData>
  <mergeCells count="5">
    <mergeCell ref="G2:G3"/>
    <mergeCell ref="E2:E3"/>
    <mergeCell ref="F2:F3"/>
    <mergeCell ref="C2:D2"/>
    <mergeCell ref="A2:A3"/>
  </mergeCells>
  <phoneticPr fontId="5"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pane xSplit="1" ySplit="3" topLeftCell="B4" activePane="bottomRight" state="frozen"/>
      <selection pane="topRight" activeCell="B1" sqref="B1"/>
      <selection pane="bottomLeft" activeCell="A3" sqref="A3"/>
      <selection pane="bottomRight" activeCell="E21" sqref="E21"/>
    </sheetView>
  </sheetViews>
  <sheetFormatPr baseColWidth="10" defaultRowHeight="15" x14ac:dyDescent="0.25"/>
  <cols>
    <col min="1" max="1" width="11.42578125" style="90"/>
    <col min="2" max="2" width="15.28515625" style="90" customWidth="1"/>
    <col min="3" max="3" width="39" style="90" customWidth="1"/>
    <col min="4" max="16384" width="11.42578125" style="90"/>
  </cols>
  <sheetData>
    <row r="1" spans="1:5" hidden="1" x14ac:dyDescent="0.25">
      <c r="A1" s="90" t="s">
        <v>582</v>
      </c>
      <c r="B1" s="90" t="s">
        <v>615</v>
      </c>
    </row>
    <row r="2" spans="1:5" ht="15" customHeight="1" x14ac:dyDescent="0.25">
      <c r="A2" s="393" t="s">
        <v>185</v>
      </c>
      <c r="B2" s="165" t="s">
        <v>201</v>
      </c>
      <c r="C2" s="382" t="s">
        <v>181</v>
      </c>
      <c r="D2" s="383" t="s">
        <v>196</v>
      </c>
      <c r="E2" s="392" t="s">
        <v>16</v>
      </c>
    </row>
    <row r="3" spans="1:5" x14ac:dyDescent="0.25">
      <c r="A3" s="393"/>
      <c r="B3" s="164" t="s">
        <v>203</v>
      </c>
      <c r="C3" s="382"/>
      <c r="D3" s="383"/>
      <c r="E3" s="392"/>
    </row>
    <row r="4" spans="1:5" x14ac:dyDescent="0.25">
      <c r="A4" s="171">
        <v>38169</v>
      </c>
      <c r="B4" s="172">
        <v>3.0000000000000001E-3</v>
      </c>
      <c r="C4" s="177" t="s">
        <v>252</v>
      </c>
      <c r="D4" s="176">
        <v>38169</v>
      </c>
      <c r="E4" s="159"/>
    </row>
    <row r="5" spans="1:5" x14ac:dyDescent="0.25">
      <c r="A5" s="138"/>
      <c r="B5" s="172"/>
      <c r="C5" s="173"/>
      <c r="D5" s="132"/>
      <c r="E5" s="153"/>
    </row>
    <row r="6" spans="1:5" x14ac:dyDescent="0.25">
      <c r="A6" s="138"/>
      <c r="B6" s="175" t="s">
        <v>199</v>
      </c>
      <c r="C6" s="174"/>
      <c r="D6" s="152"/>
      <c r="E6" s="133"/>
    </row>
    <row r="7" spans="1:5" x14ac:dyDescent="0.25">
      <c r="A7" s="138"/>
      <c r="B7" s="159" t="s">
        <v>297</v>
      </c>
      <c r="C7" s="173"/>
      <c r="D7" s="132"/>
      <c r="E7" s="133"/>
    </row>
  </sheetData>
  <mergeCells count="4">
    <mergeCell ref="A2:A3"/>
    <mergeCell ref="C2:C3"/>
    <mergeCell ref="D2:D3"/>
    <mergeCell ref="E2:E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pane xSplit="1" ySplit="3" topLeftCell="B4" activePane="bottomRight" state="frozen"/>
      <selection pane="topRight" activeCell="B1" sqref="B1"/>
      <selection pane="bottomLeft" activeCell="A2" sqref="A2"/>
      <selection pane="bottomRight" activeCell="D7" sqref="D7"/>
    </sheetView>
  </sheetViews>
  <sheetFormatPr baseColWidth="10" defaultColWidth="9.140625" defaultRowHeight="15" customHeight="1" x14ac:dyDescent="0.25"/>
  <cols>
    <col min="1" max="3" width="15.7109375" style="144" customWidth="1"/>
    <col min="4" max="4" width="35" style="144" customWidth="1"/>
    <col min="5" max="5" width="14.5703125" style="144" customWidth="1"/>
    <col min="6" max="6" width="70" style="144" customWidth="1"/>
    <col min="7" max="16384" width="9.140625" style="144"/>
  </cols>
  <sheetData>
    <row r="1" spans="1:6" ht="15" hidden="1" customHeight="1" x14ac:dyDescent="0.25">
      <c r="A1" s="144" t="s">
        <v>582</v>
      </c>
      <c r="B1" s="144" t="s">
        <v>616</v>
      </c>
      <c r="C1" s="144" t="s">
        <v>617</v>
      </c>
    </row>
    <row r="2" spans="1:6" ht="15" customHeight="1" x14ac:dyDescent="0.25">
      <c r="A2" s="122"/>
      <c r="B2" s="127" t="s">
        <v>244</v>
      </c>
      <c r="C2" s="127" t="s">
        <v>201</v>
      </c>
      <c r="D2" s="382" t="s">
        <v>181</v>
      </c>
      <c r="E2" s="383" t="s">
        <v>196</v>
      </c>
      <c r="F2" s="392" t="s">
        <v>16</v>
      </c>
    </row>
    <row r="3" spans="1:6" ht="15" customHeight="1" x14ac:dyDescent="0.25">
      <c r="A3" s="123" t="s">
        <v>0</v>
      </c>
      <c r="B3" s="164" t="s">
        <v>203</v>
      </c>
      <c r="C3" s="164" t="s">
        <v>203</v>
      </c>
      <c r="D3" s="382"/>
      <c r="E3" s="383"/>
      <c r="F3" s="392"/>
    </row>
    <row r="4" spans="1:6" ht="15" customHeight="1" x14ac:dyDescent="0.25">
      <c r="A4" s="78">
        <v>33270</v>
      </c>
      <c r="B4" s="184"/>
      <c r="C4" s="184">
        <v>5.3999999999999999E-2</v>
      </c>
      <c r="D4" s="158" t="s">
        <v>205</v>
      </c>
      <c r="E4" s="138">
        <v>33262</v>
      </c>
    </row>
    <row r="5" spans="1:6" ht="15" customHeight="1" x14ac:dyDescent="0.25">
      <c r="A5" s="78">
        <v>32874</v>
      </c>
      <c r="B5" s="184"/>
      <c r="C5" s="184">
        <v>7.0000000000000007E-2</v>
      </c>
      <c r="D5" s="158" t="s">
        <v>250</v>
      </c>
      <c r="E5" s="138">
        <v>32876</v>
      </c>
    </row>
    <row r="6" spans="1:6" ht="15" customHeight="1" x14ac:dyDescent="0.25">
      <c r="A6" s="78">
        <v>32509</v>
      </c>
      <c r="B6" s="184">
        <v>4.4999999999999998E-2</v>
      </c>
      <c r="C6" s="184">
        <v>3.5000000000000003E-2</v>
      </c>
      <c r="D6" s="185" t="s">
        <v>897</v>
      </c>
      <c r="E6" s="136">
        <v>32537</v>
      </c>
      <c r="F6" s="144" t="s">
        <v>896</v>
      </c>
    </row>
    <row r="7" spans="1:6" ht="15" customHeight="1" x14ac:dyDescent="0.25">
      <c r="A7" s="78">
        <v>27120</v>
      </c>
      <c r="B7" s="184">
        <v>0.09</v>
      </c>
      <c r="C7" s="184"/>
      <c r="D7" s="158" t="s">
        <v>251</v>
      </c>
      <c r="E7" s="138">
        <v>27142</v>
      </c>
      <c r="F7" s="139" t="s">
        <v>42</v>
      </c>
    </row>
    <row r="8" spans="1:6" ht="15" customHeight="1" x14ac:dyDescent="0.25">
      <c r="A8" s="186">
        <v>25781</v>
      </c>
      <c r="B8" s="184">
        <v>0.105</v>
      </c>
      <c r="D8" s="144" t="s">
        <v>213</v>
      </c>
      <c r="E8" s="160">
        <v>25780</v>
      </c>
    </row>
    <row r="9" spans="1:6" ht="15" customHeight="1" x14ac:dyDescent="0.25">
      <c r="A9" s="140">
        <v>24746</v>
      </c>
      <c r="B9" s="184">
        <v>0.115</v>
      </c>
      <c r="D9" s="142" t="s">
        <v>214</v>
      </c>
      <c r="E9" s="145">
        <v>24739</v>
      </c>
    </row>
    <row r="10" spans="1:6" ht="15" customHeight="1" x14ac:dyDescent="0.25">
      <c r="A10" s="186">
        <v>22647</v>
      </c>
      <c r="B10" s="156">
        <v>0.13500000000000001</v>
      </c>
      <c r="D10" s="79" t="s">
        <v>284</v>
      </c>
      <c r="E10" s="113">
        <v>22646</v>
      </c>
    </row>
    <row r="11" spans="1:6" ht="15" customHeight="1" x14ac:dyDescent="0.25">
      <c r="A11" s="186">
        <v>22282</v>
      </c>
      <c r="B11" s="156">
        <v>0.14249999999999999</v>
      </c>
      <c r="D11" s="79" t="s">
        <v>285</v>
      </c>
      <c r="E11" s="113">
        <v>22281</v>
      </c>
    </row>
    <row r="12" spans="1:6" ht="15" customHeight="1" x14ac:dyDescent="0.25">
      <c r="A12" s="186">
        <v>21551</v>
      </c>
      <c r="B12" s="156">
        <v>0.12</v>
      </c>
      <c r="D12" s="142" t="s">
        <v>343</v>
      </c>
      <c r="E12" s="113">
        <v>21550</v>
      </c>
    </row>
    <row r="13" spans="1:6" ht="15" customHeight="1" x14ac:dyDescent="0.25">
      <c r="A13" s="186">
        <v>18902</v>
      </c>
      <c r="B13" s="156">
        <v>0.16750000000000001</v>
      </c>
      <c r="D13" s="79" t="s">
        <v>344</v>
      </c>
      <c r="E13" s="80">
        <v>18898</v>
      </c>
    </row>
    <row r="14" spans="1:6" ht="15" customHeight="1" x14ac:dyDescent="0.25">
      <c r="A14" s="186">
        <v>17807</v>
      </c>
      <c r="B14" s="150">
        <v>0.16</v>
      </c>
      <c r="C14" s="139"/>
      <c r="D14" s="139" t="s">
        <v>371</v>
      </c>
      <c r="E14" s="152">
        <v>17806</v>
      </c>
    </row>
    <row r="15" spans="1:6" ht="15" customHeight="1" x14ac:dyDescent="0.25">
      <c r="A15" s="188">
        <v>17593</v>
      </c>
      <c r="B15" s="189">
        <v>0.14000000000000001</v>
      </c>
      <c r="C15" s="187"/>
      <c r="D15" s="187"/>
      <c r="E15" s="188"/>
      <c r="F15" s="187" t="s">
        <v>348</v>
      </c>
    </row>
    <row r="16" spans="1:6" ht="15" customHeight="1" x14ac:dyDescent="0.25">
      <c r="A16" s="186">
        <v>17441</v>
      </c>
      <c r="B16" s="156">
        <v>0.13</v>
      </c>
      <c r="D16" s="144" t="s">
        <v>347</v>
      </c>
      <c r="E16" s="160">
        <v>17435</v>
      </c>
    </row>
    <row r="17" spans="1:6" ht="15" customHeight="1" x14ac:dyDescent="0.25">
      <c r="A17" s="187"/>
      <c r="B17" s="189">
        <v>0.125</v>
      </c>
      <c r="C17" s="187"/>
      <c r="D17" s="187" t="s">
        <v>346</v>
      </c>
      <c r="E17" s="188">
        <v>17059</v>
      </c>
      <c r="F17" s="187" t="s">
        <v>348</v>
      </c>
    </row>
    <row r="18" spans="1:6" ht="15" customHeight="1" x14ac:dyDescent="0.25">
      <c r="A18" s="188">
        <v>16984</v>
      </c>
      <c r="B18" s="189">
        <v>0.12</v>
      </c>
      <c r="C18" s="187"/>
      <c r="D18" s="187"/>
      <c r="E18" s="188"/>
      <c r="F18" s="187" t="s">
        <v>348</v>
      </c>
    </row>
    <row r="19" spans="1:6" ht="15" customHeight="1" x14ac:dyDescent="0.25">
      <c r="D19" s="144" t="s">
        <v>345</v>
      </c>
      <c r="E19" s="160">
        <v>16716</v>
      </c>
    </row>
    <row r="21" spans="1:6" ht="15" customHeight="1" x14ac:dyDescent="0.25">
      <c r="B21" s="146" t="s">
        <v>199</v>
      </c>
    </row>
    <row r="22" spans="1:6" ht="15" customHeight="1" x14ac:dyDescent="0.25">
      <c r="B22" s="144" t="s">
        <v>370</v>
      </c>
    </row>
    <row r="23" spans="1:6" ht="15" customHeight="1" x14ac:dyDescent="0.25">
      <c r="B23" s="144" t="s">
        <v>372</v>
      </c>
    </row>
  </sheetData>
  <mergeCells count="3">
    <mergeCell ref="D2:D3"/>
    <mergeCell ref="E2:E3"/>
    <mergeCell ref="F2:F3"/>
  </mergeCells>
  <phoneticPr fontId="5"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pane xSplit="1" ySplit="2" topLeftCell="B3" activePane="bottomRight" state="frozen"/>
      <selection pane="topRight" activeCell="B1" sqref="B1"/>
      <selection pane="bottomLeft" activeCell="A3" sqref="A3"/>
      <selection pane="bottomRight" activeCell="B10" sqref="B10"/>
    </sheetView>
  </sheetViews>
  <sheetFormatPr baseColWidth="10" defaultRowHeight="15" x14ac:dyDescent="0.25"/>
  <cols>
    <col min="2" max="2" width="13" customWidth="1"/>
    <col min="3" max="3" width="13.85546875" customWidth="1"/>
    <col min="5" max="5" width="23.5703125" customWidth="1"/>
    <col min="7" max="7" width="58.5703125" customWidth="1"/>
  </cols>
  <sheetData>
    <row r="1" spans="1:7" hidden="1" x14ac:dyDescent="0.25">
      <c r="A1" s="90" t="s">
        <v>582</v>
      </c>
      <c r="B1" t="s">
        <v>745</v>
      </c>
      <c r="C1" s="90" t="s">
        <v>747</v>
      </c>
      <c r="D1" s="90" t="s">
        <v>777</v>
      </c>
      <c r="E1" s="90"/>
      <c r="F1" s="90"/>
      <c r="G1" s="90"/>
    </row>
    <row r="2" spans="1:7" ht="45" x14ac:dyDescent="0.25">
      <c r="A2" s="32" t="s">
        <v>185</v>
      </c>
      <c r="B2" s="32" t="s">
        <v>744</v>
      </c>
      <c r="C2" s="304" t="s">
        <v>746</v>
      </c>
      <c r="D2" s="304" t="s">
        <v>753</v>
      </c>
      <c r="E2" s="32" t="s">
        <v>181</v>
      </c>
      <c r="F2" s="304" t="s">
        <v>372</v>
      </c>
      <c r="G2" s="304" t="s">
        <v>16</v>
      </c>
    </row>
    <row r="3" spans="1:7" x14ac:dyDescent="0.25">
      <c r="A3" s="63">
        <v>37561</v>
      </c>
      <c r="B3" s="315">
        <v>0.2</v>
      </c>
      <c r="C3" s="53"/>
      <c r="D3" s="53"/>
      <c r="E3" s="318"/>
      <c r="F3" s="53"/>
      <c r="G3" s="90" t="s">
        <v>779</v>
      </c>
    </row>
    <row r="4" spans="1:7" x14ac:dyDescent="0.25">
      <c r="A4" s="63">
        <v>31868</v>
      </c>
      <c r="B4" s="315">
        <v>0.2</v>
      </c>
      <c r="C4" s="53"/>
      <c r="D4" s="53"/>
      <c r="E4" t="s">
        <v>751</v>
      </c>
      <c r="F4" s="56">
        <v>31869</v>
      </c>
      <c r="G4" s="90"/>
    </row>
    <row r="5" spans="1:7" x14ac:dyDescent="0.25">
      <c r="A5" s="316">
        <v>23377</v>
      </c>
      <c r="B5" s="315">
        <v>0.2</v>
      </c>
      <c r="C5" s="90"/>
      <c r="D5" s="90"/>
      <c r="E5" t="s">
        <v>573</v>
      </c>
      <c r="F5" s="120">
        <v>23367</v>
      </c>
      <c r="G5" s="90"/>
    </row>
    <row r="6" spans="1:7" x14ac:dyDescent="0.25">
      <c r="A6" s="316">
        <v>22402</v>
      </c>
      <c r="B6" s="315"/>
      <c r="C6" s="90"/>
      <c r="D6" s="315">
        <v>0.3</v>
      </c>
      <c r="E6" t="s">
        <v>578</v>
      </c>
      <c r="F6" s="120">
        <v>22421</v>
      </c>
      <c r="G6" s="90"/>
    </row>
    <row r="7" spans="1:7" x14ac:dyDescent="0.25">
      <c r="A7" s="316">
        <v>21916</v>
      </c>
      <c r="B7" s="299"/>
      <c r="C7" s="315">
        <v>0.3</v>
      </c>
      <c r="D7" s="90"/>
      <c r="E7" t="s">
        <v>748</v>
      </c>
      <c r="F7" s="120">
        <v>21955</v>
      </c>
      <c r="G7" s="90"/>
    </row>
    <row r="8" spans="1:7" x14ac:dyDescent="0.25">
      <c r="A8" s="90"/>
      <c r="C8" s="90"/>
      <c r="D8" s="90"/>
      <c r="E8" s="90"/>
      <c r="F8" s="90"/>
      <c r="G8" s="90"/>
    </row>
    <row r="9" spans="1:7" x14ac:dyDescent="0.25">
      <c r="A9" s="90"/>
      <c r="B9" s="18" t="s">
        <v>713</v>
      </c>
      <c r="C9" s="90"/>
      <c r="D9" s="90"/>
      <c r="E9" s="90"/>
      <c r="F9" s="90"/>
      <c r="G9" s="90"/>
    </row>
    <row r="10" spans="1:7" x14ac:dyDescent="0.25">
      <c r="A10" s="90"/>
      <c r="B10" s="90" t="s">
        <v>888</v>
      </c>
      <c r="C10" s="90"/>
      <c r="D10" s="90"/>
      <c r="E10" s="90"/>
      <c r="F10" s="90"/>
      <c r="G10" s="90"/>
    </row>
    <row r="11" spans="1:7" x14ac:dyDescent="0.25">
      <c r="A11" s="90"/>
      <c r="B11" s="301" t="s">
        <v>574</v>
      </c>
      <c r="C11" s="90"/>
      <c r="D11" s="90"/>
      <c r="E11" s="90"/>
      <c r="F11" s="90"/>
      <c r="G11" s="90"/>
    </row>
    <row r="12" spans="1:7" x14ac:dyDescent="0.25">
      <c r="A12" s="90"/>
      <c r="B12" s="298" t="s">
        <v>575</v>
      </c>
      <c r="C12" s="90"/>
      <c r="D12" s="90"/>
      <c r="E12" s="90"/>
      <c r="F12" s="90"/>
      <c r="G12" s="90"/>
    </row>
    <row r="13" spans="1:7" x14ac:dyDescent="0.25">
      <c r="A13" s="90"/>
      <c r="B13" s="298" t="s">
        <v>576</v>
      </c>
      <c r="C13" s="90"/>
      <c r="D13" s="90"/>
      <c r="E13" s="90"/>
      <c r="F13" s="90"/>
      <c r="G13" s="90"/>
    </row>
    <row r="14" spans="1:7" x14ac:dyDescent="0.25">
      <c r="A14" s="90"/>
      <c r="B14" s="301" t="s">
        <v>577</v>
      </c>
      <c r="C14" s="90"/>
      <c r="D14" s="90"/>
      <c r="E14" s="90"/>
      <c r="F14" s="90"/>
      <c r="G14" s="90"/>
    </row>
    <row r="15" spans="1:7" x14ac:dyDescent="0.25">
      <c r="A15" s="90"/>
      <c r="B15" s="301" t="s">
        <v>578</v>
      </c>
      <c r="C15" s="90"/>
      <c r="D15" s="90"/>
      <c r="E15" s="90"/>
      <c r="F15" s="90"/>
      <c r="G15" s="90"/>
    </row>
    <row r="16" spans="1:7" x14ac:dyDescent="0.25">
      <c r="A16" s="90"/>
      <c r="B16" s="301" t="s">
        <v>579</v>
      </c>
      <c r="C16" s="90"/>
      <c r="D16" s="90"/>
      <c r="E16" s="90"/>
      <c r="F16" s="90"/>
      <c r="G16" s="90"/>
    </row>
    <row r="17" spans="1:7" x14ac:dyDescent="0.25">
      <c r="A17" s="90"/>
      <c r="B17" s="300"/>
      <c r="C17" s="90"/>
      <c r="D17" s="90"/>
      <c r="E17" s="90"/>
      <c r="F17" s="90"/>
      <c r="G17" s="90"/>
    </row>
    <row r="18" spans="1:7" x14ac:dyDescent="0.25">
      <c r="A18" s="90"/>
      <c r="B18" s="301"/>
      <c r="C18" s="90"/>
      <c r="D18" s="90"/>
      <c r="E18" s="90"/>
      <c r="F18" s="90"/>
      <c r="G18" s="90"/>
    </row>
    <row r="19" spans="1:7" x14ac:dyDescent="0.25">
      <c r="A19" s="90"/>
      <c r="B19" s="90"/>
      <c r="C19" s="90"/>
      <c r="D19" s="90"/>
      <c r="E19" s="90"/>
      <c r="F19" s="90"/>
      <c r="G19" s="90"/>
    </row>
    <row r="20" spans="1:7" x14ac:dyDescent="0.25">
      <c r="A20" s="90"/>
      <c r="B20" s="90"/>
      <c r="C20" s="90"/>
      <c r="D20" s="90"/>
      <c r="E20" s="90"/>
      <c r="F20" s="90"/>
      <c r="G20" s="90"/>
    </row>
    <row r="21" spans="1:7" x14ac:dyDescent="0.25">
      <c r="A21" s="90"/>
      <c r="B21" s="90"/>
      <c r="C21" s="90"/>
      <c r="D21" s="90"/>
      <c r="E21" s="90"/>
      <c r="F21" s="90"/>
      <c r="G21" s="90"/>
    </row>
    <row r="22" spans="1:7" x14ac:dyDescent="0.25">
      <c r="A22" s="90"/>
      <c r="B22" s="90"/>
      <c r="C22" s="90"/>
      <c r="D22" s="90"/>
      <c r="E22" s="90"/>
      <c r="F22" s="90"/>
      <c r="G22" s="90"/>
    </row>
    <row r="23" spans="1:7" x14ac:dyDescent="0.25">
      <c r="A23" s="90"/>
      <c r="B23" s="90"/>
      <c r="C23" s="90"/>
      <c r="D23" s="90"/>
      <c r="E23" s="90"/>
      <c r="F23" s="90"/>
      <c r="G23" s="90"/>
    </row>
  </sheetData>
  <hyperlinks>
    <hyperlink ref="B12" r:id="rId1" display="http://www.legislation.cnav.fr/textes/at/TLR-AT_27011960.htm"/>
    <hyperlink ref="B13" r:id="rId2" location="art1" display="http://www.legislation.cnav.fr/textes/at/TLR-AT_24011975.htm - art1"/>
  </hyperlinks>
  <pageMargins left="0.7" right="0.7" top="0.75" bottom="0.75" header="0.3" footer="0.3"/>
  <pageSetup paperSize="9"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pane xSplit="1" ySplit="3" topLeftCell="B19" activePane="bottomRight" state="frozen"/>
      <selection pane="topRight" activeCell="B1" sqref="B1"/>
      <selection pane="bottomLeft" activeCell="A3" sqref="A3"/>
      <selection pane="bottomRight" activeCell="B46" sqref="B46:B47"/>
    </sheetView>
  </sheetViews>
  <sheetFormatPr baseColWidth="10" defaultColWidth="9.140625" defaultRowHeight="15" customHeight="1" x14ac:dyDescent="0.25"/>
  <cols>
    <col min="1" max="1" width="15.5703125" style="144" customWidth="1"/>
    <col min="2" max="5" width="15.7109375" style="144" customWidth="1"/>
    <col min="6" max="6" width="134" style="144" customWidth="1"/>
    <col min="7" max="7" width="112.140625" style="144" customWidth="1"/>
    <col min="8" max="16384" width="9.140625" style="144"/>
  </cols>
  <sheetData>
    <row r="1" spans="1:7" ht="15" hidden="1" customHeight="1" x14ac:dyDescent="0.25">
      <c r="A1" s="144" t="s">
        <v>582</v>
      </c>
      <c r="B1" s="144" t="s">
        <v>618</v>
      </c>
      <c r="C1" s="144" t="s">
        <v>619</v>
      </c>
      <c r="D1" s="144" t="s">
        <v>620</v>
      </c>
      <c r="E1" s="144" t="s">
        <v>621</v>
      </c>
    </row>
    <row r="2" spans="1:7" ht="15" customHeight="1" x14ac:dyDescent="0.25">
      <c r="A2" s="385" t="s">
        <v>185</v>
      </c>
      <c r="B2" s="395" t="s">
        <v>202</v>
      </c>
      <c r="C2" s="395"/>
      <c r="D2" s="395" t="s">
        <v>203</v>
      </c>
      <c r="E2" s="395"/>
      <c r="F2" s="391" t="s">
        <v>181</v>
      </c>
      <c r="G2" s="383" t="s">
        <v>305</v>
      </c>
    </row>
    <row r="3" spans="1:7" ht="15" customHeight="1" x14ac:dyDescent="0.25">
      <c r="A3" s="385"/>
      <c r="B3" s="190" t="s">
        <v>303</v>
      </c>
      <c r="C3" s="190" t="s">
        <v>304</v>
      </c>
      <c r="D3" s="190" t="s">
        <v>303</v>
      </c>
      <c r="E3" s="190" t="s">
        <v>304</v>
      </c>
      <c r="F3" s="391"/>
      <c r="G3" s="383"/>
    </row>
    <row r="4" spans="1:7" ht="15" customHeight="1" x14ac:dyDescent="0.25">
      <c r="A4" s="78">
        <v>39083</v>
      </c>
      <c r="B4" s="191">
        <v>2.4E-2</v>
      </c>
      <c r="C4" s="191">
        <v>2.4E-2</v>
      </c>
      <c r="D4" s="191">
        <v>0.04</v>
      </c>
      <c r="E4" s="191">
        <v>0.04</v>
      </c>
      <c r="F4" s="142" t="s">
        <v>757</v>
      </c>
      <c r="G4" s="153"/>
    </row>
    <row r="5" spans="1:7" ht="15" customHeight="1" x14ac:dyDescent="0.25">
      <c r="A5" s="78">
        <v>38718</v>
      </c>
      <c r="B5" s="191">
        <v>2.4400000000000002E-2</v>
      </c>
      <c r="C5" s="191">
        <v>2.4400000000000002E-2</v>
      </c>
      <c r="D5" s="191">
        <v>4.0399999999999998E-2</v>
      </c>
      <c r="E5" s="191">
        <v>4.0399999999999998E-2</v>
      </c>
      <c r="F5" s="192" t="s">
        <v>298</v>
      </c>
      <c r="G5" s="153"/>
    </row>
    <row r="6" spans="1:7" ht="15" customHeight="1" x14ac:dyDescent="0.25">
      <c r="A6" s="78">
        <v>38353</v>
      </c>
      <c r="B6" s="191">
        <v>2.4E-2</v>
      </c>
      <c r="C6" s="191">
        <v>2.4E-2</v>
      </c>
      <c r="D6" s="191">
        <v>0.04</v>
      </c>
      <c r="E6" s="191">
        <v>0.04</v>
      </c>
      <c r="F6" s="142" t="s">
        <v>299</v>
      </c>
      <c r="G6" s="153"/>
    </row>
    <row r="7" spans="1:7" ht="15" customHeight="1" x14ac:dyDescent="0.25">
      <c r="A7" s="78">
        <v>37987</v>
      </c>
      <c r="B7" s="191">
        <v>2.4E-2</v>
      </c>
      <c r="C7" s="191">
        <v>2.4E-2</v>
      </c>
      <c r="D7" s="191">
        <v>0.04</v>
      </c>
      <c r="E7" s="191">
        <v>0.04</v>
      </c>
      <c r="F7" s="142" t="s">
        <v>300</v>
      </c>
      <c r="G7" s="153"/>
    </row>
    <row r="8" spans="1:7" ht="15" customHeight="1" x14ac:dyDescent="0.25">
      <c r="A8" s="193">
        <v>37622</v>
      </c>
      <c r="B8" s="191">
        <v>2.4E-2</v>
      </c>
      <c r="C8" s="191">
        <v>2.4E-2</v>
      </c>
      <c r="D8" s="191">
        <v>0.04</v>
      </c>
      <c r="E8" s="191">
        <v>0.04</v>
      </c>
      <c r="F8" s="194" t="s">
        <v>301</v>
      </c>
      <c r="G8" s="153"/>
    </row>
    <row r="9" spans="1:7" ht="15" customHeight="1" x14ac:dyDescent="0.25">
      <c r="A9" s="193">
        <v>37438</v>
      </c>
      <c r="B9" s="191">
        <v>2.1000000000000001E-2</v>
      </c>
      <c r="C9" s="191">
        <v>2.1000000000000001E-2</v>
      </c>
      <c r="D9" s="191">
        <v>3.6999999999999998E-2</v>
      </c>
      <c r="E9" s="191">
        <v>3.6999999999999998E-2</v>
      </c>
      <c r="F9" s="195" t="s">
        <v>302</v>
      </c>
      <c r="G9" s="153"/>
    </row>
    <row r="10" spans="1:7" ht="15" customHeight="1" x14ac:dyDescent="0.25">
      <c r="A10" s="193">
        <v>37257</v>
      </c>
      <c r="B10" s="191">
        <v>0.02</v>
      </c>
      <c r="C10" s="191">
        <v>0.02</v>
      </c>
      <c r="D10" s="191">
        <v>3.5999999999999997E-2</v>
      </c>
      <c r="E10" s="191">
        <v>3.5999999999999997E-2</v>
      </c>
      <c r="F10" s="194" t="s">
        <v>316</v>
      </c>
      <c r="G10" s="153"/>
    </row>
    <row r="11" spans="1:7" ht="15" customHeight="1" x14ac:dyDescent="0.25">
      <c r="A11" s="193">
        <v>36892</v>
      </c>
      <c r="B11" s="196">
        <v>2.1000000000000001E-2</v>
      </c>
      <c r="C11" s="196">
        <v>2.5999999999999999E-2</v>
      </c>
      <c r="D11" s="196">
        <v>3.6999999999999998E-2</v>
      </c>
      <c r="E11" s="196">
        <v>3.6999999999999998E-2</v>
      </c>
      <c r="F11" s="197" t="s">
        <v>316</v>
      </c>
      <c r="G11" s="133"/>
    </row>
    <row r="12" spans="1:7" ht="15" customHeight="1" x14ac:dyDescent="0.25">
      <c r="A12" s="193">
        <v>35431</v>
      </c>
      <c r="B12" s="196">
        <v>2.2100000000000002E-2</v>
      </c>
      <c r="C12" s="196">
        <v>2.7099999999999999E-2</v>
      </c>
      <c r="D12" s="196">
        <v>3.9699999999999999E-2</v>
      </c>
      <c r="E12" s="196">
        <v>3.9699999999999999E-2</v>
      </c>
      <c r="F12" s="197" t="s">
        <v>380</v>
      </c>
      <c r="G12" s="133"/>
    </row>
    <row r="13" spans="1:7" s="139" customFormat="1" ht="15" customHeight="1" x14ac:dyDescent="0.25">
      <c r="A13" s="114">
        <v>34182</v>
      </c>
      <c r="B13" s="196">
        <v>2.4199999999999999E-2</v>
      </c>
      <c r="C13" s="196">
        <v>2.9700000000000001E-2</v>
      </c>
      <c r="D13" s="196">
        <v>4.1799999999999997E-2</v>
      </c>
      <c r="E13" s="196">
        <v>4.1799999999999997E-2</v>
      </c>
      <c r="F13" s="197" t="s">
        <v>729</v>
      </c>
      <c r="G13" s="133" t="s">
        <v>49</v>
      </c>
    </row>
    <row r="14" spans="1:7" s="139" customFormat="1" ht="15" customHeight="1" x14ac:dyDescent="0.25">
      <c r="A14" s="193">
        <v>33817</v>
      </c>
      <c r="B14" s="196">
        <v>2.07E-2</v>
      </c>
      <c r="C14" s="196">
        <v>2.5700000000000001E-2</v>
      </c>
      <c r="D14" s="196">
        <v>3.6299999999999999E-2</v>
      </c>
      <c r="E14" s="196">
        <v>3.6299999999999999E-2</v>
      </c>
      <c r="F14" s="198" t="s">
        <v>48</v>
      </c>
      <c r="G14" s="133"/>
    </row>
    <row r="15" spans="1:7" s="139" customFormat="1" ht="15" customHeight="1" x14ac:dyDescent="0.25">
      <c r="A15" s="193">
        <v>33604</v>
      </c>
      <c r="B15" s="196">
        <v>1.67E-2</v>
      </c>
      <c r="C15" s="196">
        <v>2.1700000000000001E-2</v>
      </c>
      <c r="D15" s="196">
        <v>3.2300000000000002E-2</v>
      </c>
      <c r="E15" s="196">
        <v>3.2300000000000002E-2</v>
      </c>
      <c r="F15" s="197" t="s">
        <v>45</v>
      </c>
      <c r="G15" s="133" t="s">
        <v>46</v>
      </c>
    </row>
    <row r="16" spans="1:7" s="139" customFormat="1" ht="15" customHeight="1" x14ac:dyDescent="0.25">
      <c r="A16" s="193">
        <v>33239</v>
      </c>
      <c r="B16" s="196">
        <v>1.5299999999999999E-2</v>
      </c>
      <c r="C16" s="196">
        <v>2.1100000000000001E-2</v>
      </c>
      <c r="D16" s="196">
        <v>3.0499999999999999E-2</v>
      </c>
      <c r="E16" s="196">
        <v>3.1699999999999999E-2</v>
      </c>
      <c r="F16" s="198" t="s">
        <v>754</v>
      </c>
      <c r="G16" s="133"/>
    </row>
    <row r="17" spans="1:8" s="139" customFormat="1" ht="15" customHeight="1" x14ac:dyDescent="0.25">
      <c r="A17" s="193">
        <v>33147</v>
      </c>
      <c r="B17" s="196">
        <v>1.5900000000000001E-2</v>
      </c>
      <c r="C17" s="196">
        <v>2.1700000000000001E-2</v>
      </c>
      <c r="D17" s="196">
        <v>3.1099999999999999E-2</v>
      </c>
      <c r="E17" s="196">
        <v>3.2300000000000002E-2</v>
      </c>
      <c r="F17" s="198" t="s">
        <v>1</v>
      </c>
      <c r="G17" s="133" t="s">
        <v>43</v>
      </c>
    </row>
    <row r="18" spans="1:8" ht="15" customHeight="1" x14ac:dyDescent="0.25">
      <c r="A18" s="193">
        <v>32143</v>
      </c>
      <c r="B18" s="196">
        <v>1.67E-2</v>
      </c>
      <c r="C18" s="196">
        <v>2.1700000000000001E-2</v>
      </c>
      <c r="D18" s="196">
        <v>3.2300000000000002E-2</v>
      </c>
      <c r="E18" s="196">
        <v>3.2300000000000002E-2</v>
      </c>
      <c r="F18" s="197" t="s">
        <v>38</v>
      </c>
      <c r="G18" s="133"/>
    </row>
    <row r="19" spans="1:8" ht="15" customHeight="1" x14ac:dyDescent="0.25">
      <c r="A19" s="193">
        <v>31352</v>
      </c>
      <c r="B19" s="196">
        <v>1.5100000000000001E-2</v>
      </c>
      <c r="C19" s="196">
        <v>2.01E-2</v>
      </c>
      <c r="D19" s="196">
        <v>3.0700000000000002E-2</v>
      </c>
      <c r="E19" s="196">
        <v>3.0700000000000002E-2</v>
      </c>
      <c r="F19" s="197" t="s">
        <v>39</v>
      </c>
      <c r="G19" s="133"/>
    </row>
    <row r="20" spans="1:8" ht="15" customHeight="1" x14ac:dyDescent="0.25">
      <c r="A20" s="193">
        <v>31229</v>
      </c>
      <c r="B20" s="196">
        <v>2.12E-2</v>
      </c>
      <c r="C20" s="196">
        <v>2.6200000000000001E-2</v>
      </c>
      <c r="D20" s="196">
        <v>4.0800000000000003E-2</v>
      </c>
      <c r="E20" s="196">
        <v>4.0800000000000003E-2</v>
      </c>
      <c r="F20" s="197" t="s">
        <v>373</v>
      </c>
      <c r="G20" s="199" t="s">
        <v>35</v>
      </c>
    </row>
    <row r="21" spans="1:8" ht="15" customHeight="1" x14ac:dyDescent="0.25">
      <c r="A21" s="193">
        <v>30773</v>
      </c>
      <c r="B21" s="200">
        <v>1.12E-2</v>
      </c>
      <c r="C21" s="200">
        <v>1.6199999999999999E-2</v>
      </c>
      <c r="D21" s="200">
        <v>2.8799999999999999E-2</v>
      </c>
      <c r="E21" s="200">
        <v>2.8799999999999999E-2</v>
      </c>
      <c r="F21" s="201" t="s">
        <v>321</v>
      </c>
      <c r="G21" s="133" t="s">
        <v>34</v>
      </c>
    </row>
    <row r="22" spans="1:8" ht="15" customHeight="1" x14ac:dyDescent="0.25">
      <c r="A22" s="202">
        <v>30498</v>
      </c>
      <c r="B22" s="196">
        <v>1.72E-2</v>
      </c>
      <c r="C22" s="196">
        <v>1.72E-2</v>
      </c>
      <c r="D22" s="196">
        <v>4.0800000000000003E-2</v>
      </c>
      <c r="E22" s="196">
        <v>4.0800000000000003E-2</v>
      </c>
      <c r="F22" s="197" t="s">
        <v>33</v>
      </c>
      <c r="G22" s="133"/>
    </row>
    <row r="23" spans="1:8" ht="15" customHeight="1" x14ac:dyDescent="0.25">
      <c r="A23" s="114">
        <v>30261</v>
      </c>
      <c r="B23" s="196">
        <v>1.32E-2</v>
      </c>
      <c r="C23" s="196">
        <v>1.32E-2</v>
      </c>
      <c r="D23" s="196">
        <v>3.4799999999999998E-2</v>
      </c>
      <c r="E23" s="196">
        <v>3.4799999999999998E-2</v>
      </c>
      <c r="F23" s="198" t="s">
        <v>69</v>
      </c>
      <c r="G23" s="133" t="s">
        <v>322</v>
      </c>
    </row>
    <row r="24" spans="1:8" ht="15" customHeight="1" x14ac:dyDescent="0.25">
      <c r="A24" s="193">
        <v>28946</v>
      </c>
      <c r="B24" s="196">
        <v>8.3999999999999995E-3</v>
      </c>
      <c r="C24" s="196">
        <v>8.3999999999999995E-3</v>
      </c>
      <c r="D24" s="196">
        <v>2.76E-2</v>
      </c>
      <c r="E24" s="196">
        <v>2.76E-2</v>
      </c>
      <c r="F24" s="197" t="s">
        <v>374</v>
      </c>
      <c r="G24" s="133"/>
    </row>
    <row r="25" spans="1:8" ht="15" customHeight="1" x14ac:dyDescent="0.25">
      <c r="A25" s="193">
        <v>28611</v>
      </c>
      <c r="B25" s="196">
        <v>6.0000000000000001E-3</v>
      </c>
      <c r="C25" s="196">
        <v>6.0000000000000001E-3</v>
      </c>
      <c r="D25" s="196">
        <v>2.4E-2</v>
      </c>
      <c r="E25" s="196">
        <v>2.4E-2</v>
      </c>
      <c r="F25" s="197" t="s">
        <v>375</v>
      </c>
      <c r="G25" s="133"/>
    </row>
    <row r="26" spans="1:8" ht="15" customHeight="1" x14ac:dyDescent="0.25">
      <c r="A26" s="193">
        <v>28491</v>
      </c>
      <c r="B26" s="196">
        <v>4.7999999999999996E-3</v>
      </c>
      <c r="C26" s="196">
        <v>4.7999999999999996E-3</v>
      </c>
      <c r="D26" s="196">
        <v>1.9199999999999998E-2</v>
      </c>
      <c r="E26" s="196">
        <v>1.9199999999999998E-2</v>
      </c>
      <c r="F26" s="197" t="s">
        <v>376</v>
      </c>
      <c r="G26" s="133"/>
    </row>
    <row r="27" spans="1:8" ht="15" customHeight="1" x14ac:dyDescent="0.25">
      <c r="A27" s="193">
        <v>28126</v>
      </c>
      <c r="B27" s="196">
        <v>4.4000000000000003E-3</v>
      </c>
      <c r="C27" s="196">
        <v>4.4000000000000003E-3</v>
      </c>
      <c r="D27" s="196">
        <v>1.7600000000000001E-2</v>
      </c>
      <c r="E27" s="196">
        <v>1.7600000000000001E-2</v>
      </c>
      <c r="F27" s="197" t="s">
        <v>377</v>
      </c>
      <c r="G27" s="133"/>
    </row>
    <row r="28" spans="1:8" ht="15" customHeight="1" x14ac:dyDescent="0.25">
      <c r="A28" s="193">
        <v>27576</v>
      </c>
      <c r="B28" s="196">
        <v>4.7999999999999996E-3</v>
      </c>
      <c r="C28" s="196">
        <v>4.7999999999999996E-3</v>
      </c>
      <c r="D28" s="196">
        <v>1.9199999999999998E-2</v>
      </c>
      <c r="E28" s="196">
        <v>1.9199999999999998E-2</v>
      </c>
      <c r="F28" s="197" t="s">
        <v>306</v>
      </c>
      <c r="G28" s="133" t="s">
        <v>20</v>
      </c>
    </row>
    <row r="29" spans="1:8" ht="15" customHeight="1" x14ac:dyDescent="0.25">
      <c r="A29" s="193">
        <v>27395</v>
      </c>
      <c r="B29" s="191">
        <v>3.5999999999999999E-3</v>
      </c>
      <c r="C29" s="159"/>
      <c r="D29" s="191">
        <v>1.44E-2</v>
      </c>
      <c r="E29" s="203"/>
      <c r="F29" s="194" t="s">
        <v>755</v>
      </c>
      <c r="G29" s="191"/>
      <c r="H29" s="159"/>
    </row>
    <row r="30" spans="1:8" ht="15" customHeight="1" x14ac:dyDescent="0.25">
      <c r="A30" s="193">
        <v>27030</v>
      </c>
      <c r="B30" s="191">
        <v>1.6000000000000001E-3</v>
      </c>
      <c r="C30" s="159"/>
      <c r="D30" s="191">
        <v>6.4000000000000003E-3</v>
      </c>
      <c r="E30" s="203"/>
      <c r="F30" s="194" t="s">
        <v>756</v>
      </c>
      <c r="G30" s="191"/>
      <c r="H30" s="159"/>
    </row>
    <row r="31" spans="1:8" ht="15" customHeight="1" x14ac:dyDescent="0.25">
      <c r="A31" s="193">
        <v>26665</v>
      </c>
      <c r="B31" s="191">
        <v>1.4E-3</v>
      </c>
      <c r="C31" s="159"/>
      <c r="D31" s="191">
        <v>5.5999999999999999E-3</v>
      </c>
      <c r="E31" s="203"/>
      <c r="F31" s="195" t="s">
        <v>307</v>
      </c>
      <c r="G31" s="191"/>
      <c r="H31" s="159"/>
    </row>
    <row r="32" spans="1:8" ht="15" customHeight="1" x14ac:dyDescent="0.25">
      <c r="A32" s="193">
        <v>25204</v>
      </c>
      <c r="B32" s="191">
        <v>8.0000000000000004E-4</v>
      </c>
      <c r="C32" s="159"/>
      <c r="D32" s="191">
        <v>3.2000000000000002E-3</v>
      </c>
      <c r="E32" s="203"/>
      <c r="F32" s="195"/>
      <c r="G32" s="191"/>
      <c r="H32" s="159"/>
    </row>
    <row r="33" spans="1:8" ht="15" customHeight="1" x14ac:dyDescent="0.25">
      <c r="A33" s="193">
        <v>24838</v>
      </c>
      <c r="B33" s="191">
        <v>6.9999999999999999E-4</v>
      </c>
      <c r="C33" s="159"/>
      <c r="D33" s="191">
        <v>2.8E-3</v>
      </c>
      <c r="E33" s="203"/>
      <c r="F33" s="195"/>
      <c r="G33" s="191"/>
      <c r="H33" s="159"/>
    </row>
    <row r="34" spans="1:8" ht="15" customHeight="1" x14ac:dyDescent="0.25">
      <c r="A34" s="193">
        <v>22647</v>
      </c>
      <c r="B34" s="191">
        <v>5.0000000000000001E-4</v>
      </c>
      <c r="C34" s="159"/>
      <c r="D34" s="191">
        <v>2E-3</v>
      </c>
      <c r="E34" s="203"/>
      <c r="F34" s="195" t="s">
        <v>308</v>
      </c>
      <c r="G34" s="191"/>
      <c r="H34" s="159"/>
    </row>
    <row r="35" spans="1:8" ht="15" customHeight="1" x14ac:dyDescent="0.25">
      <c r="A35" s="193">
        <v>21551</v>
      </c>
      <c r="B35" s="191">
        <v>2E-3</v>
      </c>
      <c r="C35" s="159"/>
      <c r="D35" s="191">
        <v>8.0000000000000002E-3</v>
      </c>
      <c r="E35" s="191"/>
      <c r="F35" s="195" t="s">
        <v>309</v>
      </c>
      <c r="G35" s="191"/>
      <c r="H35" s="159"/>
    </row>
    <row r="36" spans="1:8" ht="15" customHeight="1" x14ac:dyDescent="0.25">
      <c r="A36" s="159"/>
      <c r="B36" s="159"/>
      <c r="C36" s="159"/>
      <c r="D36" s="159"/>
      <c r="E36" s="159"/>
      <c r="F36" s="159"/>
      <c r="G36" s="159"/>
      <c r="H36" s="159"/>
    </row>
    <row r="37" spans="1:8" ht="15" customHeight="1" x14ac:dyDescent="0.25">
      <c r="B37" s="204" t="s">
        <v>612</v>
      </c>
    </row>
    <row r="38" spans="1:8" ht="15" customHeight="1" x14ac:dyDescent="0.25">
      <c r="B38" s="205" t="s">
        <v>310</v>
      </c>
    </row>
    <row r="39" spans="1:8" ht="15" customHeight="1" x14ac:dyDescent="0.25">
      <c r="B39" s="206" t="s">
        <v>315</v>
      </c>
    </row>
    <row r="40" spans="1:8" ht="15" customHeight="1" x14ac:dyDescent="0.25">
      <c r="B40" s="205" t="s">
        <v>311</v>
      </c>
    </row>
    <row r="41" spans="1:8" ht="15" customHeight="1" x14ac:dyDescent="0.25">
      <c r="B41" s="205" t="s">
        <v>312</v>
      </c>
    </row>
    <row r="42" spans="1:8" ht="15" customHeight="1" x14ac:dyDescent="0.25">
      <c r="B42" s="205" t="s">
        <v>313</v>
      </c>
    </row>
    <row r="43" spans="1:8" ht="15" customHeight="1" x14ac:dyDescent="0.25">
      <c r="B43" s="206" t="s">
        <v>314</v>
      </c>
    </row>
    <row r="44" spans="1:8" ht="15" customHeight="1" x14ac:dyDescent="0.25">
      <c r="B44" s="205" t="s">
        <v>378</v>
      </c>
    </row>
    <row r="45" spans="1:8" ht="15" customHeight="1" x14ac:dyDescent="0.25">
      <c r="B45" s="206"/>
    </row>
    <row r="46" spans="1:8" ht="15" customHeight="1" x14ac:dyDescent="0.25">
      <c r="B46" s="207" t="s">
        <v>613</v>
      </c>
    </row>
    <row r="47" spans="1:8" ht="15" customHeight="1" x14ac:dyDescent="0.25">
      <c r="B47" s="144" t="s">
        <v>379</v>
      </c>
    </row>
    <row r="49" spans="2:2" ht="15" customHeight="1" x14ac:dyDescent="0.25">
      <c r="B49" s="144" t="s">
        <v>730</v>
      </c>
    </row>
  </sheetData>
  <mergeCells count="5">
    <mergeCell ref="B2:C2"/>
    <mergeCell ref="D2:E2"/>
    <mergeCell ref="F2:F3"/>
    <mergeCell ref="G2:G3"/>
    <mergeCell ref="A2:A3"/>
  </mergeCells>
  <phoneticPr fontId="5"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pane xSplit="1" ySplit="3" topLeftCell="B4" activePane="bottomRight" state="frozen"/>
      <selection pane="topRight" activeCell="B1" sqref="B1"/>
      <selection pane="bottomLeft" activeCell="A2" sqref="A2"/>
      <selection pane="bottomRight" activeCell="C16" sqref="C16"/>
    </sheetView>
  </sheetViews>
  <sheetFormatPr baseColWidth="10" defaultColWidth="9.140625" defaultRowHeight="15" customHeight="1" x14ac:dyDescent="0.25"/>
  <cols>
    <col min="1" max="2" width="15.7109375" style="144" customWidth="1"/>
    <col min="3" max="3" width="82.140625" style="144" customWidth="1"/>
    <col min="4" max="4" width="36.140625" style="144" customWidth="1"/>
    <col min="5" max="16384" width="9.140625" style="144"/>
  </cols>
  <sheetData>
    <row r="1" spans="1:4" ht="15" hidden="1" customHeight="1" x14ac:dyDescent="0.25">
      <c r="A1" s="144" t="s">
        <v>582</v>
      </c>
      <c r="B1" s="144" t="s">
        <v>622</v>
      </c>
    </row>
    <row r="2" spans="1:4" ht="15" customHeight="1" x14ac:dyDescent="0.25">
      <c r="A2" s="122"/>
      <c r="B2" s="127" t="s">
        <v>203</v>
      </c>
      <c r="C2" s="385" t="s">
        <v>181</v>
      </c>
      <c r="D2" s="390" t="s">
        <v>16</v>
      </c>
    </row>
    <row r="3" spans="1:4" ht="15" customHeight="1" x14ac:dyDescent="0.25">
      <c r="A3" s="123" t="s">
        <v>0</v>
      </c>
      <c r="B3" s="123" t="s">
        <v>382</v>
      </c>
      <c r="C3" s="385"/>
      <c r="D3" s="390"/>
    </row>
    <row r="4" spans="1:4" ht="15" customHeight="1" x14ac:dyDescent="0.25">
      <c r="A4" s="37">
        <v>40634</v>
      </c>
      <c r="B4" s="151">
        <v>3.0000000000000001E-3</v>
      </c>
      <c r="C4" s="142" t="s">
        <v>448</v>
      </c>
      <c r="D4" s="208"/>
    </row>
    <row r="5" spans="1:4" ht="15" customHeight="1" x14ac:dyDescent="0.25">
      <c r="A5" s="37">
        <v>40087</v>
      </c>
      <c r="B5" s="151">
        <v>4.0000000000000001E-3</v>
      </c>
      <c r="C5" s="154" t="s">
        <v>386</v>
      </c>
      <c r="D5" s="153"/>
    </row>
    <row r="6" spans="1:4" ht="15" customHeight="1" x14ac:dyDescent="0.25">
      <c r="A6" s="37">
        <v>39995</v>
      </c>
      <c r="B6" s="151">
        <v>3.0000000000000001E-3</v>
      </c>
      <c r="C6" s="154" t="s">
        <v>386</v>
      </c>
      <c r="D6" s="153"/>
    </row>
    <row r="7" spans="1:4" ht="15" customHeight="1" x14ac:dyDescent="0.25">
      <c r="A7" s="37">
        <v>39904</v>
      </c>
      <c r="B7" s="151">
        <v>2E-3</v>
      </c>
      <c r="C7" s="154" t="s">
        <v>387</v>
      </c>
      <c r="D7" s="153"/>
    </row>
    <row r="8" spans="1:4" ht="15" customHeight="1" x14ac:dyDescent="0.25">
      <c r="A8" s="37">
        <v>39630</v>
      </c>
      <c r="B8" s="151">
        <v>1E-3</v>
      </c>
      <c r="C8" s="142" t="s">
        <v>388</v>
      </c>
      <c r="D8" s="153"/>
    </row>
    <row r="9" spans="1:4" ht="15" customHeight="1" x14ac:dyDescent="0.25">
      <c r="A9" s="37">
        <v>38899</v>
      </c>
      <c r="B9" s="209">
        <v>1.5E-3</v>
      </c>
      <c r="C9" s="142" t="s">
        <v>389</v>
      </c>
      <c r="D9" s="153"/>
    </row>
    <row r="10" spans="1:4" ht="15" customHeight="1" x14ac:dyDescent="0.25">
      <c r="A10" s="37">
        <v>38718</v>
      </c>
      <c r="B10" s="209">
        <v>2.5000000000000001E-3</v>
      </c>
      <c r="C10" s="142" t="s">
        <v>390</v>
      </c>
      <c r="D10" s="153"/>
    </row>
    <row r="11" spans="1:4" ht="15" customHeight="1" x14ac:dyDescent="0.25">
      <c r="A11" s="37">
        <v>38443</v>
      </c>
      <c r="B11" s="209">
        <v>3.4999999999999996E-3</v>
      </c>
      <c r="C11" s="142" t="s">
        <v>391</v>
      </c>
      <c r="D11" s="153"/>
    </row>
    <row r="12" spans="1:4" ht="15" customHeight="1" x14ac:dyDescent="0.25">
      <c r="A12" s="37">
        <v>37865</v>
      </c>
      <c r="B12" s="209">
        <v>4.5000000000000005E-3</v>
      </c>
      <c r="C12" s="302" t="s">
        <v>731</v>
      </c>
      <c r="D12" s="153"/>
    </row>
    <row r="13" spans="1:4" ht="15" customHeight="1" x14ac:dyDescent="0.25">
      <c r="A13" s="37">
        <v>37622</v>
      </c>
      <c r="B13" s="209">
        <v>3.4999999999999996E-3</v>
      </c>
      <c r="C13" s="302"/>
      <c r="D13" s="153"/>
    </row>
    <row r="14" spans="1:4" ht="15" customHeight="1" x14ac:dyDescent="0.25">
      <c r="A14" s="37">
        <v>37438</v>
      </c>
      <c r="B14" s="209">
        <v>3.0000000000000001E-3</v>
      </c>
      <c r="C14" s="302"/>
      <c r="D14" s="153"/>
    </row>
    <row r="15" spans="1:4" ht="15" customHeight="1" x14ac:dyDescent="0.25">
      <c r="A15" s="37">
        <v>37257</v>
      </c>
      <c r="B15" s="209">
        <v>2E-3</v>
      </c>
      <c r="C15" s="302"/>
      <c r="D15" s="153"/>
    </row>
    <row r="16" spans="1:4" ht="15" customHeight="1" x14ac:dyDescent="0.25">
      <c r="A16" s="37">
        <v>36892</v>
      </c>
      <c r="B16" s="210">
        <v>1E-3</v>
      </c>
      <c r="C16" s="303"/>
      <c r="D16" s="139" t="s">
        <v>75</v>
      </c>
    </row>
    <row r="17" spans="1:4" ht="15" customHeight="1" x14ac:dyDescent="0.25">
      <c r="A17" s="37">
        <v>36708</v>
      </c>
      <c r="B17" s="210">
        <v>1.5E-3</v>
      </c>
      <c r="C17" s="197" t="s">
        <v>327</v>
      </c>
      <c r="D17" s="139"/>
    </row>
    <row r="18" spans="1:4" ht="15" customHeight="1" x14ac:dyDescent="0.25">
      <c r="A18" s="37">
        <v>36342</v>
      </c>
      <c r="B18" s="210">
        <v>2E-3</v>
      </c>
      <c r="C18" s="197" t="s">
        <v>328</v>
      </c>
      <c r="D18" s="139"/>
    </row>
    <row r="19" spans="1:4" ht="15" customHeight="1" x14ac:dyDescent="0.25">
      <c r="A19" s="37">
        <v>35247</v>
      </c>
      <c r="B19" s="210">
        <v>2.5000000000000001E-3</v>
      </c>
      <c r="C19" s="197" t="s">
        <v>385</v>
      </c>
      <c r="D19" s="139"/>
    </row>
    <row r="20" spans="1:4" ht="15" customHeight="1" x14ac:dyDescent="0.25">
      <c r="A20" s="37">
        <v>33970</v>
      </c>
      <c r="B20" s="210">
        <v>3.4999999999999996E-3</v>
      </c>
      <c r="C20" s="197" t="s">
        <v>392</v>
      </c>
      <c r="D20" s="139"/>
    </row>
    <row r="21" spans="1:4" ht="15" customHeight="1" x14ac:dyDescent="0.25">
      <c r="A21" s="37">
        <v>32874</v>
      </c>
      <c r="B21" s="210">
        <v>1.5E-3</v>
      </c>
      <c r="C21" s="197" t="s">
        <v>326</v>
      </c>
      <c r="D21" s="139"/>
    </row>
    <row r="22" spans="1:4" ht="15" customHeight="1" x14ac:dyDescent="0.25">
      <c r="A22" s="37">
        <v>32509</v>
      </c>
      <c r="B22" s="211">
        <v>2.3999999999999998E-3</v>
      </c>
      <c r="C22" s="197" t="s">
        <v>325</v>
      </c>
      <c r="D22" s="139"/>
    </row>
    <row r="23" spans="1:4" ht="15" customHeight="1" x14ac:dyDescent="0.25">
      <c r="A23" s="37">
        <v>32143</v>
      </c>
      <c r="B23" s="211">
        <v>2.8000000000000004E-3</v>
      </c>
      <c r="C23" s="197" t="s">
        <v>40</v>
      </c>
      <c r="D23" s="139"/>
    </row>
    <row r="24" spans="1:4" ht="15" customHeight="1" x14ac:dyDescent="0.25">
      <c r="A24" s="37">
        <v>30956</v>
      </c>
      <c r="B24" s="211">
        <v>3.4999999999999996E-3</v>
      </c>
      <c r="C24" s="212" t="s">
        <v>393</v>
      </c>
      <c r="D24" s="139"/>
    </row>
    <row r="25" spans="1:4" ht="15" customHeight="1" x14ac:dyDescent="0.25">
      <c r="A25" s="37">
        <v>27851</v>
      </c>
      <c r="B25" s="211">
        <v>2.5000000000000001E-3</v>
      </c>
      <c r="C25" s="197" t="s">
        <v>324</v>
      </c>
      <c r="D25" s="139"/>
    </row>
    <row r="26" spans="1:4" ht="15" customHeight="1" x14ac:dyDescent="0.25">
      <c r="A26" s="37">
        <v>27576</v>
      </c>
      <c r="B26" s="211">
        <v>2E-3</v>
      </c>
      <c r="C26" s="197" t="s">
        <v>323</v>
      </c>
      <c r="D26" s="139"/>
    </row>
    <row r="27" spans="1:4" ht="15" customHeight="1" x14ac:dyDescent="0.25">
      <c r="A27" s="37">
        <v>27030</v>
      </c>
      <c r="B27" s="209">
        <v>5.0000000000000001E-4</v>
      </c>
      <c r="C27" s="144" t="s">
        <v>384</v>
      </c>
    </row>
    <row r="28" spans="1:4" ht="15" customHeight="1" x14ac:dyDescent="0.25">
      <c r="A28" s="143"/>
      <c r="B28" s="209"/>
    </row>
    <row r="29" spans="1:4" ht="15" customHeight="1" x14ac:dyDescent="0.25">
      <c r="B29" s="204" t="s">
        <v>612</v>
      </c>
    </row>
    <row r="30" spans="1:4" ht="15" customHeight="1" x14ac:dyDescent="0.25">
      <c r="B30" s="206" t="s">
        <v>329</v>
      </c>
    </row>
    <row r="31" spans="1:4" ht="15" customHeight="1" x14ac:dyDescent="0.25">
      <c r="B31" s="206" t="s">
        <v>383</v>
      </c>
    </row>
    <row r="32" spans="1:4" ht="15" customHeight="1" x14ac:dyDescent="0.25">
      <c r="B32" s="206"/>
    </row>
    <row r="33" spans="2:2" ht="15" customHeight="1" x14ac:dyDescent="0.25">
      <c r="B33" s="213" t="s">
        <v>614</v>
      </c>
    </row>
    <row r="34" spans="2:2" ht="15" customHeight="1" x14ac:dyDescent="0.25">
      <c r="B34" s="144" t="s">
        <v>552</v>
      </c>
    </row>
    <row r="35" spans="2:2" ht="15" customHeight="1" x14ac:dyDescent="0.25">
      <c r="B35" s="206" t="s">
        <v>317</v>
      </c>
    </row>
    <row r="36" spans="2:2" ht="15" customHeight="1" x14ac:dyDescent="0.25">
      <c r="B36" s="205" t="s">
        <v>318</v>
      </c>
    </row>
  </sheetData>
  <mergeCells count="2">
    <mergeCell ref="C2:C3"/>
    <mergeCell ref="D2:D3"/>
  </mergeCells>
  <phoneticPr fontId="5"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Normal="100" workbookViewId="0">
      <pane xSplit="1" ySplit="3" topLeftCell="B4" activePane="bottomRight" state="frozen"/>
      <selection pane="topRight" activeCell="B1" sqref="B1"/>
      <selection pane="bottomLeft" activeCell="A3" sqref="A3"/>
      <selection pane="bottomRight" activeCell="D10" sqref="D10"/>
    </sheetView>
  </sheetViews>
  <sheetFormatPr baseColWidth="10" defaultColWidth="9.140625" defaultRowHeight="15" customHeight="1" x14ac:dyDescent="0.25"/>
  <cols>
    <col min="1" max="5" width="15.7109375" style="169" customWidth="1"/>
    <col min="6" max="6" width="70.85546875" style="169" customWidth="1"/>
    <col min="7" max="7" width="13.140625" style="169" customWidth="1"/>
    <col min="8" max="8" width="34.85546875" style="169" customWidth="1"/>
    <col min="9" max="16384" width="9.140625" style="169"/>
  </cols>
  <sheetData>
    <row r="1" spans="1:11" ht="15" hidden="1" customHeight="1" x14ac:dyDescent="0.25">
      <c r="A1" s="169" t="s">
        <v>582</v>
      </c>
      <c r="B1" s="169" t="s">
        <v>768</v>
      </c>
      <c r="C1" s="169" t="s">
        <v>769</v>
      </c>
      <c r="D1" s="169" t="s">
        <v>770</v>
      </c>
      <c r="E1" s="169" t="s">
        <v>771</v>
      </c>
    </row>
    <row r="2" spans="1:11" ht="15" customHeight="1" x14ac:dyDescent="0.25">
      <c r="A2" s="20" t="s">
        <v>0</v>
      </c>
      <c r="B2" s="395" t="s">
        <v>303</v>
      </c>
      <c r="C2" s="395"/>
      <c r="D2" s="395" t="s">
        <v>304</v>
      </c>
      <c r="E2" s="395"/>
      <c r="F2" s="307" t="s">
        <v>181</v>
      </c>
      <c r="G2" s="382" t="s">
        <v>196</v>
      </c>
      <c r="H2" s="307" t="s">
        <v>16</v>
      </c>
      <c r="I2" s="214"/>
      <c r="J2" s="203"/>
      <c r="K2" s="214"/>
    </row>
    <row r="3" spans="1:11" ht="15" customHeight="1" x14ac:dyDescent="0.25">
      <c r="A3" s="215"/>
      <c r="B3" s="307" t="s">
        <v>629</v>
      </c>
      <c r="C3" s="307" t="s">
        <v>478</v>
      </c>
      <c r="D3" s="307" t="s">
        <v>629</v>
      </c>
      <c r="E3" s="307" t="s">
        <v>478</v>
      </c>
      <c r="F3" s="307"/>
      <c r="G3" s="382"/>
      <c r="H3" s="307"/>
      <c r="I3" s="214"/>
      <c r="J3" s="203"/>
      <c r="K3" s="214"/>
    </row>
    <row r="4" spans="1:11" ht="15" customHeight="1" x14ac:dyDescent="0.25">
      <c r="A4" s="193">
        <v>36982</v>
      </c>
      <c r="B4" s="349">
        <v>0</v>
      </c>
      <c r="C4" s="349">
        <v>0</v>
      </c>
      <c r="D4" s="349">
        <v>0</v>
      </c>
      <c r="E4" s="349">
        <v>0</v>
      </c>
      <c r="F4" s="348"/>
      <c r="G4" s="100"/>
      <c r="H4" s="348"/>
      <c r="I4" s="214"/>
      <c r="J4" s="203"/>
      <c r="K4" s="214"/>
    </row>
    <row r="5" spans="1:11" ht="15" customHeight="1" x14ac:dyDescent="0.25">
      <c r="A5" s="193">
        <v>34335</v>
      </c>
      <c r="B5" s="196">
        <v>8.0000000000000002E-3</v>
      </c>
      <c r="C5" s="196">
        <v>1.1599999999999999E-2</v>
      </c>
      <c r="D5" s="196">
        <v>8.8999999999999999E-3</v>
      </c>
      <c r="E5" s="196">
        <v>1.29E-2</v>
      </c>
      <c r="F5" s="197" t="s">
        <v>828</v>
      </c>
      <c r="G5" s="328">
        <v>34342</v>
      </c>
      <c r="H5" s="137"/>
      <c r="I5" s="214"/>
      <c r="J5" s="216"/>
      <c r="K5" s="214"/>
    </row>
    <row r="6" spans="1:11" ht="15" customHeight="1" x14ac:dyDescent="0.25">
      <c r="A6" s="193">
        <v>33604</v>
      </c>
      <c r="B6" s="196">
        <v>7.1999999999999998E-3</v>
      </c>
      <c r="C6" s="196">
        <v>1.0800000000000001E-2</v>
      </c>
      <c r="D6" s="196">
        <v>8.0000000000000002E-3</v>
      </c>
      <c r="E6" s="196">
        <v>1.2E-2</v>
      </c>
      <c r="F6" s="197" t="s">
        <v>829</v>
      </c>
      <c r="G6" s="328">
        <v>33610</v>
      </c>
      <c r="H6" s="137"/>
      <c r="I6" s="214"/>
      <c r="J6" s="217"/>
      <c r="K6" s="214"/>
    </row>
    <row r="7" spans="1:11" ht="15" customHeight="1" x14ac:dyDescent="0.25">
      <c r="A7" s="193">
        <v>33147</v>
      </c>
      <c r="B7" s="196">
        <v>7.1999999999999998E-3</v>
      </c>
      <c r="C7" s="196">
        <v>1.0800000000000001E-2</v>
      </c>
      <c r="D7" s="196">
        <v>8.0000000000000002E-3</v>
      </c>
      <c r="E7" s="196">
        <v>1.2E-2</v>
      </c>
      <c r="F7" s="198" t="s">
        <v>766</v>
      </c>
      <c r="G7" s="198"/>
      <c r="H7" s="137"/>
      <c r="I7" s="214"/>
      <c r="J7" s="217"/>
      <c r="K7" s="214"/>
    </row>
    <row r="8" spans="1:11" ht="15" customHeight="1" x14ac:dyDescent="0.25">
      <c r="A8" s="193">
        <v>30773</v>
      </c>
      <c r="B8" s="196">
        <v>8.0000000000000002E-3</v>
      </c>
      <c r="C8" s="196">
        <v>1.2E-2</v>
      </c>
      <c r="D8" s="196">
        <v>8.0000000000000002E-3</v>
      </c>
      <c r="E8" s="196">
        <v>1.2E-2</v>
      </c>
      <c r="F8" s="197" t="s">
        <v>767</v>
      </c>
      <c r="G8" s="320">
        <v>30776</v>
      </c>
      <c r="H8" s="137"/>
      <c r="I8" s="214"/>
      <c r="J8" s="216"/>
      <c r="K8" s="214"/>
    </row>
    <row r="9" spans="1:11" ht="15" customHeight="1" x14ac:dyDescent="0.25">
      <c r="A9" s="193">
        <v>30682</v>
      </c>
      <c r="B9" s="218">
        <v>8.0000000000000002E-3</v>
      </c>
      <c r="C9" s="218">
        <v>1.2E-2</v>
      </c>
      <c r="E9" s="219"/>
      <c r="F9" s="195" t="s">
        <v>319</v>
      </c>
      <c r="G9" s="195"/>
      <c r="H9" s="214"/>
      <c r="I9" s="214"/>
      <c r="J9" s="216"/>
      <c r="K9" s="214"/>
    </row>
    <row r="10" spans="1:11" ht="15" customHeight="1" x14ac:dyDescent="0.25">
      <c r="A10" s="220"/>
      <c r="B10" s="221"/>
      <c r="D10" s="221"/>
      <c r="F10" s="217"/>
      <c r="G10" s="217"/>
      <c r="H10" s="214"/>
      <c r="I10" s="214"/>
      <c r="J10" s="217"/>
      <c r="K10" s="214"/>
    </row>
    <row r="11" spans="1:11" ht="15" customHeight="1" x14ac:dyDescent="0.25">
      <c r="A11" s="220"/>
      <c r="B11" s="321" t="s">
        <v>168</v>
      </c>
      <c r="D11" s="221"/>
      <c r="E11" s="191"/>
      <c r="F11" s="217"/>
      <c r="G11" s="217"/>
      <c r="H11" s="214"/>
      <c r="I11" s="214"/>
      <c r="J11" s="217"/>
      <c r="K11" s="214"/>
    </row>
    <row r="12" spans="1:11" ht="15" customHeight="1" x14ac:dyDescent="0.25">
      <c r="A12" s="214"/>
      <c r="B12" s="223" t="s">
        <v>774</v>
      </c>
      <c r="C12" s="222"/>
      <c r="D12" s="111"/>
      <c r="E12" s="111"/>
      <c r="F12" s="111"/>
      <c r="G12" s="111"/>
      <c r="H12" s="111"/>
      <c r="I12" s="111"/>
      <c r="J12" s="111"/>
      <c r="K12" s="214"/>
    </row>
    <row r="13" spans="1:11" ht="15" customHeight="1" x14ac:dyDescent="0.25">
      <c r="A13" s="214"/>
      <c r="B13" s="223" t="s">
        <v>775</v>
      </c>
      <c r="C13" s="111"/>
      <c r="D13" s="111"/>
      <c r="E13" s="111"/>
      <c r="F13" s="111"/>
      <c r="G13" s="111"/>
      <c r="H13" s="111"/>
      <c r="I13" s="111"/>
      <c r="J13" s="111"/>
      <c r="K13" s="214"/>
    </row>
    <row r="14" spans="1:11" ht="15" customHeight="1" x14ac:dyDescent="0.25">
      <c r="A14" s="214"/>
      <c r="B14" s="223" t="s">
        <v>776</v>
      </c>
      <c r="C14" s="111"/>
      <c r="D14" s="111"/>
      <c r="E14" s="111"/>
      <c r="F14" s="111"/>
      <c r="G14" s="111"/>
      <c r="H14" s="111"/>
      <c r="I14" s="111"/>
      <c r="J14" s="111"/>
      <c r="K14" s="214"/>
    </row>
    <row r="15" spans="1:11" ht="15" customHeight="1" x14ac:dyDescent="0.25">
      <c r="B15" s="223" t="s">
        <v>320</v>
      </c>
      <c r="C15" s="90"/>
      <c r="D15" s="90"/>
      <c r="E15" s="90"/>
      <c r="F15" s="90"/>
      <c r="G15" s="90"/>
      <c r="H15" s="90"/>
      <c r="I15" s="90"/>
      <c r="J15" s="90"/>
    </row>
    <row r="16" spans="1:11" ht="15" customHeight="1" x14ac:dyDescent="0.25">
      <c r="B16" s="223"/>
      <c r="C16" s="90"/>
      <c r="D16" s="90"/>
      <c r="E16" s="90"/>
      <c r="F16" s="90"/>
      <c r="G16" s="90"/>
      <c r="H16" s="90"/>
      <c r="I16" s="90"/>
      <c r="J16" s="90"/>
    </row>
    <row r="17" spans="2:2" ht="15" customHeight="1" x14ac:dyDescent="0.25">
      <c r="B17" s="207" t="s">
        <v>613</v>
      </c>
    </row>
    <row r="18" spans="2:2" ht="15" customHeight="1" x14ac:dyDescent="0.25">
      <c r="B18" s="144" t="s">
        <v>379</v>
      </c>
    </row>
  </sheetData>
  <mergeCells count="3">
    <mergeCell ref="B2:C2"/>
    <mergeCell ref="D2:E2"/>
    <mergeCell ref="G2:G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pane xSplit="1" ySplit="3" topLeftCell="B4" activePane="bottomRight" state="frozen"/>
      <selection pane="topRight" activeCell="B1" sqref="B1"/>
      <selection pane="bottomLeft" activeCell="A3" sqref="A3"/>
      <selection pane="bottomRight"/>
    </sheetView>
  </sheetViews>
  <sheetFormatPr baseColWidth="10" defaultColWidth="9.140625" defaultRowHeight="15" customHeight="1" x14ac:dyDescent="0.25"/>
  <cols>
    <col min="1" max="7" width="15.7109375" style="169" customWidth="1"/>
    <col min="8" max="8" width="43" style="169" customWidth="1"/>
    <col min="9" max="9" width="13.140625" style="169" customWidth="1"/>
    <col min="10" max="10" width="34.85546875" style="169" customWidth="1"/>
    <col min="11" max="16384" width="9.140625" style="169"/>
  </cols>
  <sheetData>
    <row r="1" spans="1:10" ht="15" hidden="1" customHeight="1" x14ac:dyDescent="0.25">
      <c r="A1" s="169" t="s">
        <v>582</v>
      </c>
      <c r="B1" s="169" t="s">
        <v>623</v>
      </c>
      <c r="C1" s="169" t="s">
        <v>625</v>
      </c>
      <c r="D1" s="169" t="s">
        <v>812</v>
      </c>
      <c r="E1" s="169" t="s">
        <v>813</v>
      </c>
      <c r="F1" s="169" t="s">
        <v>624</v>
      </c>
      <c r="G1" s="169" t="s">
        <v>626</v>
      </c>
    </row>
    <row r="2" spans="1:10" ht="15" customHeight="1" x14ac:dyDescent="0.25">
      <c r="A2" s="20" t="s">
        <v>0</v>
      </c>
      <c r="B2" s="395" t="s">
        <v>453</v>
      </c>
      <c r="C2" s="395"/>
      <c r="D2" s="395" t="s">
        <v>350</v>
      </c>
      <c r="E2" s="395"/>
      <c r="F2" s="395" t="s">
        <v>304</v>
      </c>
      <c r="G2" s="395"/>
      <c r="H2" s="190" t="s">
        <v>181</v>
      </c>
      <c r="I2" s="382" t="s">
        <v>196</v>
      </c>
      <c r="J2" s="190" t="s">
        <v>16</v>
      </c>
    </row>
    <row r="3" spans="1:10" ht="15" customHeight="1" x14ac:dyDescent="0.25">
      <c r="A3" s="215"/>
      <c r="B3" s="190" t="s">
        <v>629</v>
      </c>
      <c r="C3" s="190" t="s">
        <v>478</v>
      </c>
      <c r="D3" s="313" t="s">
        <v>629</v>
      </c>
      <c r="E3" s="313" t="s">
        <v>478</v>
      </c>
      <c r="F3" s="307" t="s">
        <v>629</v>
      </c>
      <c r="G3" s="307" t="s">
        <v>478</v>
      </c>
      <c r="H3" s="190"/>
      <c r="I3" s="382"/>
      <c r="J3" s="190"/>
    </row>
    <row r="4" spans="1:10" ht="15" customHeight="1" x14ac:dyDescent="0.25">
      <c r="A4" s="193">
        <v>36982</v>
      </c>
      <c r="B4" s="196">
        <v>8.0000000000000002E-3</v>
      </c>
      <c r="C4" s="196">
        <v>1.2E-2</v>
      </c>
      <c r="D4" s="196">
        <v>8.9999999999999993E-3</v>
      </c>
      <c r="E4" s="196">
        <v>1.2999999999999999E-2</v>
      </c>
      <c r="F4" s="196">
        <v>8.9999999999999993E-3</v>
      </c>
      <c r="G4" s="196">
        <v>1.2999999999999999E-2</v>
      </c>
      <c r="H4" s="198" t="s">
        <v>814</v>
      </c>
      <c r="I4" s="198"/>
      <c r="J4" s="137"/>
    </row>
    <row r="5" spans="1:10" ht="15" customHeight="1" x14ac:dyDescent="0.25">
      <c r="A5" s="220"/>
      <c r="B5" s="221"/>
      <c r="F5" s="221"/>
      <c r="H5" s="217"/>
      <c r="I5" s="217"/>
      <c r="J5" s="214"/>
    </row>
    <row r="6" spans="1:10" ht="15" customHeight="1" x14ac:dyDescent="0.25">
      <c r="A6" s="220"/>
      <c r="B6" s="321" t="s">
        <v>168</v>
      </c>
      <c r="F6" s="221"/>
      <c r="G6" s="191"/>
      <c r="H6" s="217"/>
      <c r="I6" s="217"/>
      <c r="J6" s="214"/>
    </row>
    <row r="7" spans="1:10" ht="15" customHeight="1" x14ac:dyDescent="0.25">
      <c r="A7" s="214"/>
      <c r="B7" s="142" t="s">
        <v>772</v>
      </c>
      <c r="F7" s="111"/>
      <c r="G7" s="111"/>
      <c r="H7" s="111"/>
      <c r="I7" s="111"/>
      <c r="J7" s="111"/>
    </row>
    <row r="8" spans="1:10" ht="15" customHeight="1" x14ac:dyDescent="0.25">
      <c r="A8" s="214"/>
      <c r="B8" s="169" t="s">
        <v>773</v>
      </c>
      <c r="F8" s="111"/>
      <c r="G8" s="111"/>
      <c r="H8" s="111"/>
      <c r="I8" s="111"/>
      <c r="J8" s="111"/>
    </row>
    <row r="10" spans="1:10" ht="15" customHeight="1" x14ac:dyDescent="0.25">
      <c r="B10" s="326" t="s">
        <v>381</v>
      </c>
      <c r="C10" s="133"/>
      <c r="D10" s="133"/>
      <c r="E10" s="133"/>
      <c r="F10" s="133"/>
      <c r="G10" s="133"/>
      <c r="H10" s="133"/>
      <c r="I10" s="133"/>
    </row>
    <row r="11" spans="1:10" ht="15" customHeight="1" x14ac:dyDescent="0.25">
      <c r="B11" s="133"/>
      <c r="C11" s="133"/>
      <c r="D11" s="133"/>
      <c r="E11" s="133"/>
      <c r="F11" s="133"/>
      <c r="G11" s="133"/>
      <c r="H11" s="133"/>
      <c r="I11" s="133"/>
    </row>
  </sheetData>
  <mergeCells count="4">
    <mergeCell ref="B2:C2"/>
    <mergeCell ref="F2:G2"/>
    <mergeCell ref="I2:I3"/>
    <mergeCell ref="D2:E2"/>
  </mergeCells>
  <phoneticPr fontId="5"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workbookViewId="0">
      <pane xSplit="1" ySplit="4" topLeftCell="B5" activePane="bottomRight" state="frozen"/>
      <selection pane="topRight" activeCell="B1" sqref="B1"/>
      <selection pane="bottomLeft" activeCell="A2" sqref="A2"/>
      <selection pane="bottomRight" activeCell="L29" sqref="L29"/>
    </sheetView>
  </sheetViews>
  <sheetFormatPr baseColWidth="10" defaultColWidth="9.140625" defaultRowHeight="15" customHeight="1" x14ac:dyDescent="0.25"/>
  <cols>
    <col min="1" max="1" width="15.7109375" style="144" customWidth="1"/>
    <col min="2" max="2" width="10.42578125" style="144" customWidth="1"/>
    <col min="3" max="3" width="12.7109375" style="144" customWidth="1"/>
    <col min="4" max="14" width="15.7109375" style="144" customWidth="1"/>
    <col min="15" max="15" width="38.7109375" style="144" customWidth="1"/>
    <col min="16" max="16" width="67.85546875" style="144" customWidth="1"/>
    <col min="17" max="16384" width="9.140625" style="144"/>
  </cols>
  <sheetData>
    <row r="1" spans="1:16" ht="15" customHeight="1" x14ac:dyDescent="0.25">
      <c r="A1" t="s">
        <v>582</v>
      </c>
      <c r="I1" t="s">
        <v>3</v>
      </c>
      <c r="J1" t="s">
        <v>2</v>
      </c>
      <c r="K1" t="s">
        <v>815</v>
      </c>
      <c r="L1" t="s">
        <v>816</v>
      </c>
      <c r="M1" t="s">
        <v>630</v>
      </c>
      <c r="N1" t="s">
        <v>631</v>
      </c>
    </row>
    <row r="2" spans="1:16" ht="15" customHeight="1" x14ac:dyDescent="0.25">
      <c r="A2" s="123"/>
      <c r="B2" s="403" t="s">
        <v>349</v>
      </c>
      <c r="C2" s="398" t="s">
        <v>455</v>
      </c>
      <c r="D2" s="399"/>
      <c r="E2" s="400"/>
      <c r="F2" s="398" t="s">
        <v>451</v>
      </c>
      <c r="G2" s="399"/>
      <c r="H2" s="400"/>
      <c r="I2" s="398" t="s">
        <v>458</v>
      </c>
      <c r="J2" s="399"/>
      <c r="K2" s="399"/>
      <c r="L2" s="399"/>
      <c r="M2" s="399"/>
      <c r="N2" s="400"/>
      <c r="O2" s="122"/>
      <c r="P2" s="122"/>
    </row>
    <row r="3" spans="1:16" ht="15" customHeight="1" x14ac:dyDescent="0.25">
      <c r="A3" s="123" t="s">
        <v>185</v>
      </c>
      <c r="B3" s="403"/>
      <c r="C3" s="224" t="s">
        <v>453</v>
      </c>
      <c r="D3" s="401" t="s">
        <v>350</v>
      </c>
      <c r="E3" s="402"/>
      <c r="F3" s="224" t="s">
        <v>453</v>
      </c>
      <c r="G3" s="401" t="s">
        <v>350</v>
      </c>
      <c r="H3" s="402"/>
      <c r="I3" s="404" t="s">
        <v>453</v>
      </c>
      <c r="J3" s="401"/>
      <c r="K3" s="401" t="s">
        <v>459</v>
      </c>
      <c r="L3" s="401"/>
      <c r="M3" s="396" t="s">
        <v>460</v>
      </c>
      <c r="N3" s="397"/>
      <c r="O3" s="127" t="s">
        <v>181</v>
      </c>
      <c r="P3" s="123" t="s">
        <v>16</v>
      </c>
    </row>
    <row r="4" spans="1:16" ht="34.5" customHeight="1" x14ac:dyDescent="0.25">
      <c r="A4" s="122"/>
      <c r="B4" s="403"/>
      <c r="C4" s="225"/>
      <c r="D4" s="237" t="s">
        <v>351</v>
      </c>
      <c r="E4" s="238" t="s">
        <v>352</v>
      </c>
      <c r="F4" s="225"/>
      <c r="G4" s="237" t="s">
        <v>351</v>
      </c>
      <c r="H4" s="238" t="s">
        <v>352</v>
      </c>
      <c r="I4" s="226" t="s">
        <v>629</v>
      </c>
      <c r="J4" s="227" t="s">
        <v>478</v>
      </c>
      <c r="K4" s="226" t="s">
        <v>629</v>
      </c>
      <c r="L4" s="239" t="s">
        <v>478</v>
      </c>
      <c r="M4" s="226" t="s">
        <v>629</v>
      </c>
      <c r="N4" s="228" t="s">
        <v>478</v>
      </c>
      <c r="O4" s="123"/>
      <c r="P4" s="122"/>
    </row>
    <row r="5" spans="1:16" ht="15" customHeight="1" x14ac:dyDescent="0.25">
      <c r="A5" s="78">
        <v>38353</v>
      </c>
      <c r="B5" s="229">
        <v>1.25</v>
      </c>
      <c r="C5" s="230">
        <v>0.06</v>
      </c>
      <c r="D5" s="229">
        <v>0.16</v>
      </c>
      <c r="E5" s="231">
        <v>0.16</v>
      </c>
      <c r="F5" s="232">
        <f>$B5*C5</f>
        <v>7.4999999999999997E-2</v>
      </c>
      <c r="G5" s="184">
        <f t="shared" ref="G5:H5" si="0">$B5*D5</f>
        <v>0.2</v>
      </c>
      <c r="H5" s="233">
        <f t="shared" si="0"/>
        <v>0.2</v>
      </c>
      <c r="I5" s="232">
        <f>F5*0.4</f>
        <v>0.03</v>
      </c>
      <c r="J5" s="184">
        <f>0.6*F5</f>
        <v>4.4999999999999998E-2</v>
      </c>
      <c r="K5" s="184">
        <f>0.4*G5</f>
        <v>8.0000000000000016E-2</v>
      </c>
      <c r="L5" s="184">
        <f>0.6*G5</f>
        <v>0.12</v>
      </c>
      <c r="M5" s="184">
        <f>0.4*H5</f>
        <v>8.0000000000000016E-2</v>
      </c>
      <c r="N5" s="233">
        <f>0.6*H5</f>
        <v>0.12</v>
      </c>
      <c r="O5" s="181"/>
      <c r="P5" s="181"/>
    </row>
    <row r="6" spans="1:16" ht="15" customHeight="1" x14ac:dyDescent="0.25">
      <c r="A6" s="78">
        <v>37987</v>
      </c>
      <c r="B6" s="229">
        <v>1.25</v>
      </c>
      <c r="C6" s="230">
        <v>0.06</v>
      </c>
      <c r="D6" s="229">
        <v>0.14000000000000001</v>
      </c>
      <c r="E6" s="231">
        <v>0.16</v>
      </c>
      <c r="F6" s="232">
        <f t="shared" ref="F6:F28" si="1">$B6*C6</f>
        <v>7.4999999999999997E-2</v>
      </c>
      <c r="G6" s="184">
        <f t="shared" ref="G6:G12" si="2">$B6*D6</f>
        <v>0.17500000000000002</v>
      </c>
      <c r="H6" s="233">
        <f t="shared" ref="H6:H11" si="3">$B6*E6</f>
        <v>0.2</v>
      </c>
      <c r="I6" s="232">
        <f t="shared" ref="I6:I28" si="4">F6*0.4</f>
        <v>0.03</v>
      </c>
      <c r="J6" s="184">
        <f t="shared" ref="J6:J28" si="5">0.6*F6</f>
        <v>4.4999999999999998E-2</v>
      </c>
      <c r="K6" s="184">
        <f t="shared" ref="K6:K12" si="6">0.4*G6</f>
        <v>7.0000000000000007E-2</v>
      </c>
      <c r="L6" s="184">
        <f t="shared" ref="L6:L12" si="7">0.6*G6</f>
        <v>0.10500000000000001</v>
      </c>
      <c r="M6" s="184">
        <f t="shared" ref="M6:M11" si="8">0.4*H6</f>
        <v>8.0000000000000016E-2</v>
      </c>
      <c r="N6" s="233">
        <f t="shared" ref="N6:N11" si="9">0.6*H6</f>
        <v>0.12</v>
      </c>
      <c r="O6" s="181"/>
      <c r="P6" s="181"/>
    </row>
    <row r="7" spans="1:16" ht="15" customHeight="1" x14ac:dyDescent="0.25">
      <c r="A7" s="78">
        <v>37257</v>
      </c>
      <c r="B7" s="229">
        <v>1.25</v>
      </c>
      <c r="C7" s="230">
        <v>0.06</v>
      </c>
      <c r="D7" s="229">
        <v>0.12</v>
      </c>
      <c r="E7" s="231">
        <v>0.16</v>
      </c>
      <c r="F7" s="232">
        <f t="shared" si="1"/>
        <v>7.4999999999999997E-2</v>
      </c>
      <c r="G7" s="184">
        <f t="shared" si="2"/>
        <v>0.15</v>
      </c>
      <c r="H7" s="233">
        <f t="shared" si="3"/>
        <v>0.2</v>
      </c>
      <c r="I7" s="232">
        <f t="shared" si="4"/>
        <v>0.03</v>
      </c>
      <c r="J7" s="184">
        <f t="shared" si="5"/>
        <v>4.4999999999999998E-2</v>
      </c>
      <c r="K7" s="184">
        <f t="shared" si="6"/>
        <v>0.06</v>
      </c>
      <c r="L7" s="184">
        <f t="shared" si="7"/>
        <v>0.09</v>
      </c>
      <c r="M7" s="184">
        <f t="shared" si="8"/>
        <v>8.0000000000000016E-2</v>
      </c>
      <c r="N7" s="233">
        <f t="shared" si="9"/>
        <v>0.12</v>
      </c>
      <c r="O7" s="181"/>
      <c r="P7" s="181"/>
    </row>
    <row r="8" spans="1:16" ht="15" customHeight="1" x14ac:dyDescent="0.25">
      <c r="A8" s="78">
        <v>36526</v>
      </c>
      <c r="B8" s="229">
        <v>1.25</v>
      </c>
      <c r="C8" s="230">
        <v>0.06</v>
      </c>
      <c r="D8" s="229">
        <v>0.1</v>
      </c>
      <c r="E8" s="231">
        <v>0.16</v>
      </c>
      <c r="F8" s="232">
        <f t="shared" si="1"/>
        <v>7.4999999999999997E-2</v>
      </c>
      <c r="G8" s="184">
        <f t="shared" si="2"/>
        <v>0.125</v>
      </c>
      <c r="H8" s="233">
        <f t="shared" si="3"/>
        <v>0.2</v>
      </c>
      <c r="I8" s="232">
        <f t="shared" si="4"/>
        <v>0.03</v>
      </c>
      <c r="J8" s="184">
        <f t="shared" si="5"/>
        <v>4.4999999999999998E-2</v>
      </c>
      <c r="K8" s="184">
        <f t="shared" si="6"/>
        <v>0.05</v>
      </c>
      <c r="L8" s="184">
        <f t="shared" si="7"/>
        <v>7.4999999999999997E-2</v>
      </c>
      <c r="M8" s="184">
        <f t="shared" si="8"/>
        <v>8.0000000000000016E-2</v>
      </c>
      <c r="N8" s="233">
        <f t="shared" si="9"/>
        <v>0.12</v>
      </c>
      <c r="O8" s="158" t="s">
        <v>53</v>
      </c>
      <c r="P8" s="139" t="s">
        <v>58</v>
      </c>
    </row>
    <row r="9" spans="1:16" ht="15" customHeight="1" x14ac:dyDescent="0.25">
      <c r="A9" s="78">
        <v>36161</v>
      </c>
      <c r="B9" s="229">
        <v>1.25</v>
      </c>
      <c r="C9" s="230">
        <v>0.06</v>
      </c>
      <c r="D9" s="229">
        <v>0.06</v>
      </c>
      <c r="E9" s="231">
        <v>0.15</v>
      </c>
      <c r="F9" s="232">
        <f t="shared" si="1"/>
        <v>7.4999999999999997E-2</v>
      </c>
      <c r="G9" s="184">
        <f t="shared" si="2"/>
        <v>7.4999999999999997E-2</v>
      </c>
      <c r="H9" s="233">
        <f t="shared" si="3"/>
        <v>0.1875</v>
      </c>
      <c r="I9" s="232">
        <f t="shared" si="4"/>
        <v>0.03</v>
      </c>
      <c r="J9" s="184">
        <f t="shared" si="5"/>
        <v>4.4999999999999998E-2</v>
      </c>
      <c r="K9" s="184">
        <f t="shared" si="6"/>
        <v>0.03</v>
      </c>
      <c r="L9" s="184">
        <f t="shared" si="7"/>
        <v>4.4999999999999998E-2</v>
      </c>
      <c r="M9" s="184">
        <f t="shared" si="8"/>
        <v>7.5000000000000011E-2</v>
      </c>
      <c r="N9" s="233">
        <f t="shared" si="9"/>
        <v>0.11249999999999999</v>
      </c>
      <c r="O9" s="185" t="s">
        <v>53</v>
      </c>
      <c r="P9" s="139" t="s">
        <v>57</v>
      </c>
    </row>
    <row r="10" spans="1:16" ht="15" customHeight="1" x14ac:dyDescent="0.25">
      <c r="A10" s="78">
        <v>35796</v>
      </c>
      <c r="B10" s="229">
        <v>1.25</v>
      </c>
      <c r="C10" s="230">
        <v>5.5E-2</v>
      </c>
      <c r="D10" s="229">
        <v>5.5E-2</v>
      </c>
      <c r="E10" s="231">
        <v>0.14000000000000001</v>
      </c>
      <c r="F10" s="232">
        <f t="shared" si="1"/>
        <v>6.8750000000000006E-2</v>
      </c>
      <c r="G10" s="184">
        <f t="shared" si="2"/>
        <v>6.8750000000000006E-2</v>
      </c>
      <c r="H10" s="233">
        <f t="shared" si="3"/>
        <v>0.17500000000000002</v>
      </c>
      <c r="I10" s="232">
        <f t="shared" si="4"/>
        <v>2.7500000000000004E-2</v>
      </c>
      <c r="J10" s="184">
        <f t="shared" si="5"/>
        <v>4.1250000000000002E-2</v>
      </c>
      <c r="K10" s="184">
        <f t="shared" si="6"/>
        <v>2.7500000000000004E-2</v>
      </c>
      <c r="L10" s="184">
        <f t="shared" si="7"/>
        <v>4.1250000000000002E-2</v>
      </c>
      <c r="M10" s="184">
        <f t="shared" si="8"/>
        <v>7.0000000000000007E-2</v>
      </c>
      <c r="N10" s="233">
        <f t="shared" si="9"/>
        <v>0.10500000000000001</v>
      </c>
      <c r="O10" s="234" t="s">
        <v>462</v>
      </c>
      <c r="P10" s="139"/>
    </row>
    <row r="11" spans="1:16" ht="15" customHeight="1" x14ac:dyDescent="0.25">
      <c r="A11" s="78">
        <v>35431</v>
      </c>
      <c r="B11" s="229">
        <v>1.25</v>
      </c>
      <c r="C11" s="230">
        <v>0.05</v>
      </c>
      <c r="D11" s="229">
        <v>0.05</v>
      </c>
      <c r="E11" s="231">
        <v>0.14000000000000001</v>
      </c>
      <c r="F11" s="232">
        <f t="shared" si="1"/>
        <v>6.25E-2</v>
      </c>
      <c r="G11" s="184">
        <f t="shared" si="2"/>
        <v>6.25E-2</v>
      </c>
      <c r="H11" s="233">
        <f t="shared" si="3"/>
        <v>0.17500000000000002</v>
      </c>
      <c r="I11" s="232">
        <f t="shared" si="4"/>
        <v>2.5000000000000001E-2</v>
      </c>
      <c r="J11" s="184">
        <f t="shared" si="5"/>
        <v>3.7499999999999999E-2</v>
      </c>
      <c r="K11" s="184">
        <f t="shared" si="6"/>
        <v>2.5000000000000001E-2</v>
      </c>
      <c r="L11" s="184">
        <f t="shared" si="7"/>
        <v>3.7499999999999999E-2</v>
      </c>
      <c r="M11" s="184">
        <f t="shared" si="8"/>
        <v>7.0000000000000007E-2</v>
      </c>
      <c r="N11" s="233">
        <f t="shared" si="9"/>
        <v>0.10500000000000001</v>
      </c>
      <c r="O11" s="139" t="s">
        <v>463</v>
      </c>
      <c r="P11" s="139"/>
    </row>
    <row r="12" spans="1:16" ht="15" customHeight="1" x14ac:dyDescent="0.25">
      <c r="A12" s="78">
        <v>35065</v>
      </c>
      <c r="B12" s="229">
        <v>1.25</v>
      </c>
      <c r="C12" s="230">
        <v>4.4999999999999998E-2</v>
      </c>
      <c r="D12" s="229">
        <v>4.4999999999999998E-2</v>
      </c>
      <c r="E12" s="235"/>
      <c r="F12" s="232">
        <f t="shared" si="1"/>
        <v>5.6249999999999994E-2</v>
      </c>
      <c r="G12" s="184">
        <f t="shared" si="2"/>
        <v>5.6249999999999994E-2</v>
      </c>
      <c r="H12" s="233"/>
      <c r="I12" s="232">
        <f t="shared" si="4"/>
        <v>2.2499999999999999E-2</v>
      </c>
      <c r="J12" s="184">
        <f t="shared" si="5"/>
        <v>3.3749999999999995E-2</v>
      </c>
      <c r="K12" s="184">
        <f t="shared" si="6"/>
        <v>2.2499999999999999E-2</v>
      </c>
      <c r="L12" s="184">
        <f t="shared" si="7"/>
        <v>3.3749999999999995E-2</v>
      </c>
      <c r="M12" s="184"/>
      <c r="N12" s="233"/>
      <c r="O12" s="139" t="s">
        <v>54</v>
      </c>
      <c r="P12" s="139"/>
    </row>
    <row r="13" spans="1:16" ht="15" customHeight="1" x14ac:dyDescent="0.25">
      <c r="A13" s="78">
        <v>34700</v>
      </c>
      <c r="B13" s="229">
        <v>1.25</v>
      </c>
      <c r="C13" s="230">
        <v>0.04</v>
      </c>
      <c r="D13" s="229"/>
      <c r="E13" s="235"/>
      <c r="F13" s="232">
        <f t="shared" si="1"/>
        <v>0.05</v>
      </c>
      <c r="G13" s="184"/>
      <c r="H13" s="233"/>
      <c r="I13" s="232">
        <f t="shared" si="4"/>
        <v>2.0000000000000004E-2</v>
      </c>
      <c r="J13" s="184">
        <f t="shared" si="5"/>
        <v>0.03</v>
      </c>
      <c r="K13" s="184">
        <f>I13</f>
        <v>2.0000000000000004E-2</v>
      </c>
      <c r="L13" s="184">
        <f>J13</f>
        <v>0.03</v>
      </c>
      <c r="M13" s="184"/>
      <c r="N13" s="233"/>
      <c r="O13" s="139"/>
      <c r="P13" s="139"/>
    </row>
    <row r="14" spans="1:16" ht="15" customHeight="1" x14ac:dyDescent="0.25">
      <c r="A14" s="78">
        <v>33604</v>
      </c>
      <c r="B14" s="229">
        <v>1.25</v>
      </c>
      <c r="C14" s="230">
        <v>0.04</v>
      </c>
      <c r="D14" s="136"/>
      <c r="E14" s="235"/>
      <c r="F14" s="232">
        <f t="shared" si="1"/>
        <v>0.05</v>
      </c>
      <c r="G14" s="184"/>
      <c r="H14" s="233"/>
      <c r="I14" s="232">
        <f t="shared" si="4"/>
        <v>2.0000000000000004E-2</v>
      </c>
      <c r="J14" s="184">
        <f t="shared" si="5"/>
        <v>0.03</v>
      </c>
      <c r="K14" s="184">
        <f t="shared" ref="K14:K27" si="10">I14</f>
        <v>2.0000000000000004E-2</v>
      </c>
      <c r="L14" s="184">
        <f t="shared" ref="L14:L27" si="11">J14</f>
        <v>0.03</v>
      </c>
      <c r="M14" s="184"/>
      <c r="N14" s="233"/>
      <c r="O14" s="139" t="s">
        <v>55</v>
      </c>
      <c r="P14" s="139"/>
    </row>
    <row r="15" spans="1:16" ht="15" customHeight="1" x14ac:dyDescent="0.25">
      <c r="A15" s="78">
        <v>33239</v>
      </c>
      <c r="B15" s="229">
        <v>1.23</v>
      </c>
      <c r="C15" s="230">
        <v>0.04</v>
      </c>
      <c r="D15" s="136"/>
      <c r="E15" s="235"/>
      <c r="F15" s="232">
        <f t="shared" si="1"/>
        <v>4.9200000000000001E-2</v>
      </c>
      <c r="G15" s="184"/>
      <c r="H15" s="233"/>
      <c r="I15" s="232">
        <f t="shared" si="4"/>
        <v>1.9680000000000003E-2</v>
      </c>
      <c r="J15" s="184">
        <f t="shared" si="5"/>
        <v>2.9519999999999998E-2</v>
      </c>
      <c r="K15" s="184">
        <f t="shared" si="10"/>
        <v>1.9680000000000003E-2</v>
      </c>
      <c r="L15" s="184">
        <f t="shared" si="11"/>
        <v>2.9519999999999998E-2</v>
      </c>
      <c r="M15" s="184"/>
      <c r="N15" s="233"/>
      <c r="O15" s="139" t="s">
        <v>55</v>
      </c>
      <c r="P15" s="139"/>
    </row>
    <row r="16" spans="1:16" ht="15" customHeight="1" x14ac:dyDescent="0.25">
      <c r="A16" s="78">
        <v>32874</v>
      </c>
      <c r="B16" s="229">
        <v>1.2</v>
      </c>
      <c r="C16" s="230">
        <v>0.04</v>
      </c>
      <c r="D16" s="136"/>
      <c r="E16" s="235"/>
      <c r="F16" s="232">
        <f t="shared" si="1"/>
        <v>4.8000000000000001E-2</v>
      </c>
      <c r="G16" s="184"/>
      <c r="H16" s="233"/>
      <c r="I16" s="232">
        <f t="shared" si="4"/>
        <v>1.9200000000000002E-2</v>
      </c>
      <c r="J16" s="184">
        <f t="shared" si="5"/>
        <v>2.8799999999999999E-2</v>
      </c>
      <c r="K16" s="184">
        <f t="shared" si="10"/>
        <v>1.9200000000000002E-2</v>
      </c>
      <c r="L16" s="184">
        <f t="shared" si="11"/>
        <v>2.8799999999999999E-2</v>
      </c>
      <c r="M16" s="184"/>
      <c r="N16" s="233"/>
      <c r="O16" s="139"/>
      <c r="P16" s="139"/>
    </row>
    <row r="17" spans="1:16" ht="15" customHeight="1" x14ac:dyDescent="0.25">
      <c r="A17" s="78">
        <v>32143</v>
      </c>
      <c r="B17" s="229">
        <v>1.2</v>
      </c>
      <c r="C17" s="230">
        <v>0.04</v>
      </c>
      <c r="D17" s="136"/>
      <c r="E17" s="235"/>
      <c r="F17" s="232">
        <f t="shared" si="1"/>
        <v>4.8000000000000001E-2</v>
      </c>
      <c r="G17" s="184"/>
      <c r="H17" s="233"/>
      <c r="I17" s="232">
        <f t="shared" si="4"/>
        <v>1.9200000000000002E-2</v>
      </c>
      <c r="J17" s="184">
        <f t="shared" si="5"/>
        <v>2.8799999999999999E-2</v>
      </c>
      <c r="K17" s="184">
        <f t="shared" si="10"/>
        <v>1.9200000000000002E-2</v>
      </c>
      <c r="L17" s="184">
        <f t="shared" si="11"/>
        <v>2.8799999999999999E-2</v>
      </c>
      <c r="M17" s="184"/>
      <c r="N17" s="233"/>
      <c r="O17" s="139" t="s">
        <v>36</v>
      </c>
      <c r="P17" s="139"/>
    </row>
    <row r="18" spans="1:16" ht="15" customHeight="1" x14ac:dyDescent="0.25">
      <c r="A18" s="78">
        <v>31778</v>
      </c>
      <c r="B18" s="229">
        <v>1.175</v>
      </c>
      <c r="C18" s="230">
        <v>0.04</v>
      </c>
      <c r="D18" s="136"/>
      <c r="E18" s="235"/>
      <c r="F18" s="232">
        <f t="shared" si="1"/>
        <v>4.7E-2</v>
      </c>
      <c r="G18" s="184"/>
      <c r="H18" s="233"/>
      <c r="I18" s="232">
        <f t="shared" si="4"/>
        <v>1.8800000000000001E-2</v>
      </c>
      <c r="J18" s="184">
        <f t="shared" si="5"/>
        <v>2.8199999999999999E-2</v>
      </c>
      <c r="K18" s="184">
        <f t="shared" si="10"/>
        <v>1.8800000000000001E-2</v>
      </c>
      <c r="L18" s="184">
        <f t="shared" si="11"/>
        <v>2.8199999999999999E-2</v>
      </c>
      <c r="M18" s="184"/>
      <c r="N18" s="233"/>
      <c r="O18" s="139" t="s">
        <v>36</v>
      </c>
      <c r="P18" s="139"/>
    </row>
    <row r="19" spans="1:16" ht="15" customHeight="1" x14ac:dyDescent="0.25">
      <c r="A19" s="78">
        <v>31413</v>
      </c>
      <c r="B19" s="229">
        <v>1.1499999999999999</v>
      </c>
      <c r="C19" s="230">
        <v>0.04</v>
      </c>
      <c r="D19" s="136"/>
      <c r="E19" s="235"/>
      <c r="F19" s="232">
        <f t="shared" si="1"/>
        <v>4.5999999999999999E-2</v>
      </c>
      <c r="G19" s="184"/>
      <c r="H19" s="233"/>
      <c r="I19" s="232">
        <f t="shared" si="4"/>
        <v>1.84E-2</v>
      </c>
      <c r="J19" s="184">
        <f t="shared" si="5"/>
        <v>2.76E-2</v>
      </c>
      <c r="K19" s="184">
        <f t="shared" si="10"/>
        <v>1.84E-2</v>
      </c>
      <c r="L19" s="184">
        <f t="shared" si="11"/>
        <v>2.76E-2</v>
      </c>
      <c r="M19" s="184"/>
      <c r="N19" s="233"/>
      <c r="O19" s="139"/>
      <c r="P19" s="139"/>
    </row>
    <row r="20" spans="1:16" ht="15" customHeight="1" x14ac:dyDescent="0.25">
      <c r="A20" s="78">
        <v>30317</v>
      </c>
      <c r="B20" s="229">
        <v>1.1499999999999999</v>
      </c>
      <c r="C20" s="230">
        <v>0.04</v>
      </c>
      <c r="D20" s="136"/>
      <c r="E20" s="235"/>
      <c r="F20" s="232">
        <f t="shared" si="1"/>
        <v>4.5999999999999999E-2</v>
      </c>
      <c r="G20" s="184"/>
      <c r="H20" s="233"/>
      <c r="I20" s="232">
        <f t="shared" si="4"/>
        <v>1.84E-2</v>
      </c>
      <c r="J20" s="184">
        <f t="shared" si="5"/>
        <v>2.76E-2</v>
      </c>
      <c r="K20" s="184">
        <f t="shared" si="10"/>
        <v>1.84E-2</v>
      </c>
      <c r="L20" s="184">
        <f t="shared" si="11"/>
        <v>2.76E-2</v>
      </c>
      <c r="M20" s="184"/>
      <c r="N20" s="233"/>
      <c r="O20" s="139" t="s">
        <v>32</v>
      </c>
      <c r="P20" s="139"/>
    </row>
    <row r="21" spans="1:16" ht="15" customHeight="1" x14ac:dyDescent="0.25">
      <c r="A21" s="78">
        <v>29952</v>
      </c>
      <c r="B21" s="229">
        <v>1.1000000000000001</v>
      </c>
      <c r="C21" s="230">
        <v>0.04</v>
      </c>
      <c r="D21" s="136"/>
      <c r="E21" s="235"/>
      <c r="F21" s="232">
        <f t="shared" si="1"/>
        <v>4.4000000000000004E-2</v>
      </c>
      <c r="G21" s="184"/>
      <c r="H21" s="233"/>
      <c r="I21" s="232">
        <f t="shared" si="4"/>
        <v>1.7600000000000001E-2</v>
      </c>
      <c r="J21" s="184">
        <f t="shared" si="5"/>
        <v>2.6400000000000003E-2</v>
      </c>
      <c r="K21" s="184">
        <f t="shared" si="10"/>
        <v>1.7600000000000001E-2</v>
      </c>
      <c r="L21" s="184">
        <f t="shared" si="11"/>
        <v>2.6400000000000003E-2</v>
      </c>
      <c r="M21" s="184"/>
      <c r="N21" s="233"/>
      <c r="O21" s="139" t="s">
        <v>79</v>
      </c>
      <c r="P21" s="139" t="s">
        <v>22</v>
      </c>
    </row>
    <row r="22" spans="1:16" ht="15" customHeight="1" x14ac:dyDescent="0.25">
      <c r="A22" s="78">
        <v>27030</v>
      </c>
      <c r="B22" s="229">
        <v>1.1000000000000001</v>
      </c>
      <c r="C22" s="230">
        <v>0.04</v>
      </c>
      <c r="D22" s="136"/>
      <c r="E22" s="235"/>
      <c r="F22" s="232">
        <f t="shared" si="1"/>
        <v>4.4000000000000004E-2</v>
      </c>
      <c r="G22" s="184"/>
      <c r="H22" s="233"/>
      <c r="I22" s="232">
        <f t="shared" si="4"/>
        <v>1.7600000000000001E-2</v>
      </c>
      <c r="J22" s="184">
        <f t="shared" si="5"/>
        <v>2.6400000000000003E-2</v>
      </c>
      <c r="K22" s="184">
        <f t="shared" si="10"/>
        <v>1.7600000000000001E-2</v>
      </c>
      <c r="L22" s="184">
        <f t="shared" si="11"/>
        <v>2.6400000000000003E-2</v>
      </c>
      <c r="M22" s="184"/>
      <c r="N22" s="233"/>
      <c r="O22" s="139"/>
      <c r="P22" s="139"/>
    </row>
    <row r="23" spans="1:16" ht="15" customHeight="1" x14ac:dyDescent="0.25">
      <c r="A23" s="78">
        <v>26665</v>
      </c>
      <c r="B23" s="229">
        <v>1.075</v>
      </c>
      <c r="C23" s="230">
        <v>0.04</v>
      </c>
      <c r="D23" s="159"/>
      <c r="E23" s="236"/>
      <c r="F23" s="232">
        <f t="shared" si="1"/>
        <v>4.2999999999999997E-2</v>
      </c>
      <c r="G23" s="184"/>
      <c r="H23" s="233"/>
      <c r="I23" s="232">
        <f t="shared" si="4"/>
        <v>1.72E-2</v>
      </c>
      <c r="J23" s="184">
        <f t="shared" si="5"/>
        <v>2.5799999999999997E-2</v>
      </c>
      <c r="K23" s="184">
        <f t="shared" si="10"/>
        <v>1.72E-2</v>
      </c>
      <c r="L23" s="184">
        <f t="shared" si="11"/>
        <v>2.5799999999999997E-2</v>
      </c>
      <c r="M23" s="184"/>
      <c r="N23" s="233"/>
    </row>
    <row r="24" spans="1:16" ht="15" customHeight="1" x14ac:dyDescent="0.25">
      <c r="A24" s="78">
        <v>26299</v>
      </c>
      <c r="B24" s="229">
        <v>1.05</v>
      </c>
      <c r="C24" s="230">
        <v>0.04</v>
      </c>
      <c r="D24" s="159"/>
      <c r="E24" s="236"/>
      <c r="F24" s="232">
        <f t="shared" si="1"/>
        <v>4.2000000000000003E-2</v>
      </c>
      <c r="G24" s="184"/>
      <c r="H24" s="233"/>
      <c r="I24" s="232">
        <f t="shared" si="4"/>
        <v>1.6800000000000002E-2</v>
      </c>
      <c r="J24" s="184">
        <f t="shared" si="5"/>
        <v>2.52E-2</v>
      </c>
      <c r="K24" s="184">
        <f t="shared" si="10"/>
        <v>1.6800000000000002E-2</v>
      </c>
      <c r="L24" s="184">
        <f t="shared" si="11"/>
        <v>2.52E-2</v>
      </c>
      <c r="M24" s="184"/>
      <c r="N24" s="233"/>
    </row>
    <row r="25" spans="1:16" ht="15" customHeight="1" x14ac:dyDescent="0.25">
      <c r="A25" s="78">
        <v>25934</v>
      </c>
      <c r="B25" s="229">
        <v>1.0249999999999999</v>
      </c>
      <c r="C25" s="230">
        <v>0.04</v>
      </c>
      <c r="D25" s="159"/>
      <c r="E25" s="236"/>
      <c r="F25" s="232">
        <f t="shared" si="1"/>
        <v>4.0999999999999995E-2</v>
      </c>
      <c r="G25" s="184"/>
      <c r="H25" s="233"/>
      <c r="I25" s="232">
        <f t="shared" si="4"/>
        <v>1.6399999999999998E-2</v>
      </c>
      <c r="J25" s="184">
        <f t="shared" si="5"/>
        <v>2.4599999999999997E-2</v>
      </c>
      <c r="K25" s="184">
        <f t="shared" si="10"/>
        <v>1.6399999999999998E-2</v>
      </c>
      <c r="L25" s="184">
        <f t="shared" si="11"/>
        <v>2.4599999999999997E-2</v>
      </c>
      <c r="M25" s="184"/>
      <c r="N25" s="233"/>
    </row>
    <row r="26" spans="1:16" ht="15" customHeight="1" x14ac:dyDescent="0.25">
      <c r="A26" s="78">
        <v>25569</v>
      </c>
      <c r="B26" s="229">
        <v>1</v>
      </c>
      <c r="C26" s="230">
        <v>0.04</v>
      </c>
      <c r="D26" s="159"/>
      <c r="E26" s="236"/>
      <c r="F26" s="232">
        <f t="shared" si="1"/>
        <v>0.04</v>
      </c>
      <c r="G26" s="184"/>
      <c r="H26" s="233"/>
      <c r="I26" s="232">
        <f t="shared" si="4"/>
        <v>1.6E-2</v>
      </c>
      <c r="J26" s="184">
        <f t="shared" si="5"/>
        <v>2.4E-2</v>
      </c>
      <c r="K26" s="184">
        <f t="shared" si="10"/>
        <v>1.6E-2</v>
      </c>
      <c r="L26" s="184">
        <f t="shared" si="11"/>
        <v>2.4E-2</v>
      </c>
      <c r="M26" s="184"/>
      <c r="N26" s="233"/>
    </row>
    <row r="27" spans="1:16" ht="15" customHeight="1" x14ac:dyDescent="0.25">
      <c r="A27" s="78">
        <v>24473</v>
      </c>
      <c r="B27" s="229">
        <v>1</v>
      </c>
      <c r="C27" s="230">
        <v>0.04</v>
      </c>
      <c r="D27" s="159"/>
      <c r="E27" s="236"/>
      <c r="F27" s="232">
        <f t="shared" si="1"/>
        <v>0.04</v>
      </c>
      <c r="G27" s="184"/>
      <c r="H27" s="233"/>
      <c r="I27" s="232">
        <f t="shared" si="4"/>
        <v>1.6E-2</v>
      </c>
      <c r="J27" s="184">
        <f t="shared" si="5"/>
        <v>2.4E-2</v>
      </c>
      <c r="K27" s="184">
        <f t="shared" si="10"/>
        <v>1.6E-2</v>
      </c>
      <c r="L27" s="184">
        <f t="shared" si="11"/>
        <v>2.4E-2</v>
      </c>
      <c r="M27" s="184"/>
      <c r="N27" s="233"/>
    </row>
    <row r="28" spans="1:16" ht="15" customHeight="1" x14ac:dyDescent="0.25">
      <c r="A28" s="78">
        <v>22647</v>
      </c>
      <c r="B28" s="229">
        <v>1</v>
      </c>
      <c r="C28" s="230">
        <v>2.5000000000000001E-2</v>
      </c>
      <c r="D28" s="159"/>
      <c r="E28" s="236"/>
      <c r="F28" s="232">
        <f t="shared" si="1"/>
        <v>2.5000000000000001E-2</v>
      </c>
      <c r="G28" s="184"/>
      <c r="H28" s="233"/>
      <c r="I28" s="232">
        <f t="shared" si="4"/>
        <v>1.0000000000000002E-2</v>
      </c>
      <c r="J28" s="184">
        <f t="shared" si="5"/>
        <v>1.4999999999999999E-2</v>
      </c>
      <c r="K28" s="184">
        <f>I28</f>
        <v>1.0000000000000002E-2</v>
      </c>
      <c r="L28" s="184">
        <f>J28</f>
        <v>1.4999999999999999E-2</v>
      </c>
      <c r="M28" s="184"/>
      <c r="N28" s="233"/>
    </row>
    <row r="30" spans="1:16" ht="15" customHeight="1" x14ac:dyDescent="0.25">
      <c r="B30" s="146" t="s">
        <v>199</v>
      </c>
    </row>
    <row r="31" spans="1:16" ht="15" customHeight="1" x14ac:dyDescent="0.25">
      <c r="B31" s="144" t="s">
        <v>413</v>
      </c>
    </row>
    <row r="32" spans="1:16" ht="15" customHeight="1" x14ac:dyDescent="0.25">
      <c r="B32" s="144" t="s">
        <v>414</v>
      </c>
    </row>
    <row r="34" spans="2:2" ht="15" customHeight="1" x14ac:dyDescent="0.25">
      <c r="B34" s="146" t="s">
        <v>168</v>
      </c>
    </row>
    <row r="35" spans="2:2" ht="15" customHeight="1" x14ac:dyDescent="0.25">
      <c r="B35" s="144" t="s">
        <v>454</v>
      </c>
    </row>
    <row r="36" spans="2:2" ht="15" customHeight="1" x14ac:dyDescent="0.25">
      <c r="B36" s="144" t="s">
        <v>452</v>
      </c>
    </row>
    <row r="37" spans="2:2" ht="15" customHeight="1" x14ac:dyDescent="0.25">
      <c r="B37" s="144" t="s">
        <v>456</v>
      </c>
    </row>
    <row r="38" spans="2:2" ht="15" customHeight="1" x14ac:dyDescent="0.25">
      <c r="B38" s="144" t="s">
        <v>457</v>
      </c>
    </row>
    <row r="40" spans="2:2" ht="15" customHeight="1" x14ac:dyDescent="0.25">
      <c r="B40" s="146" t="s">
        <v>441</v>
      </c>
    </row>
    <row r="41" spans="2:2" ht="15" customHeight="1" x14ac:dyDescent="0.25">
      <c r="B41" s="144" t="s">
        <v>461</v>
      </c>
    </row>
  </sheetData>
  <mergeCells count="9">
    <mergeCell ref="M3:N3"/>
    <mergeCell ref="I2:N2"/>
    <mergeCell ref="D3:E3"/>
    <mergeCell ref="C2:E2"/>
    <mergeCell ref="B2:B4"/>
    <mergeCell ref="F2:H2"/>
    <mergeCell ref="G3:H3"/>
    <mergeCell ref="I3:J3"/>
    <mergeCell ref="K3:L3"/>
  </mergeCells>
  <phoneticPr fontId="5"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workbookViewId="0">
      <pane xSplit="1" ySplit="4" topLeftCell="B11" activePane="bottomRight" state="frozen"/>
      <selection pane="topRight" activeCell="B1" sqref="B1"/>
      <selection pane="bottomLeft" activeCell="A5" sqref="A5"/>
      <selection pane="bottomRight" sqref="A1:XFD1"/>
    </sheetView>
  </sheetViews>
  <sheetFormatPr baseColWidth="10" defaultColWidth="9.140625" defaultRowHeight="15" customHeight="1" x14ac:dyDescent="0.2"/>
  <cols>
    <col min="1" max="18" width="15.7109375" style="4" customWidth="1"/>
    <col min="19" max="19" width="55.42578125" style="4" customWidth="1"/>
    <col min="20" max="20" width="12.42578125" style="4" customWidth="1"/>
    <col min="21" max="21" width="118.28515625" style="4" customWidth="1"/>
    <col min="22" max="16384" width="9.140625" style="4"/>
  </cols>
  <sheetData>
    <row r="1" spans="1:21" ht="15" hidden="1" customHeight="1" x14ac:dyDescent="0.25">
      <c r="A1" t="s">
        <v>582</v>
      </c>
      <c r="B1"/>
      <c r="C1"/>
      <c r="D1"/>
      <c r="E1"/>
      <c r="F1"/>
      <c r="G1"/>
      <c r="H1"/>
      <c r="I1"/>
      <c r="J1"/>
      <c r="K1" t="s">
        <v>6</v>
      </c>
      <c r="L1" t="s">
        <v>7</v>
      </c>
      <c r="M1" t="s">
        <v>641</v>
      </c>
      <c r="N1" t="s">
        <v>642</v>
      </c>
      <c r="O1" t="s">
        <v>4</v>
      </c>
      <c r="P1" t="s">
        <v>5</v>
      </c>
      <c r="Q1" t="s">
        <v>672</v>
      </c>
      <c r="R1" t="s">
        <v>673</v>
      </c>
      <c r="S1"/>
      <c r="T1"/>
      <c r="U1"/>
    </row>
    <row r="2" spans="1:21" ht="15" customHeight="1" x14ac:dyDescent="0.25">
      <c r="A2" s="240"/>
      <c r="B2" s="403" t="s">
        <v>349</v>
      </c>
      <c r="C2" s="398" t="s">
        <v>455</v>
      </c>
      <c r="D2" s="399"/>
      <c r="E2" s="399"/>
      <c r="F2" s="400"/>
      <c r="G2" s="398" t="s">
        <v>451</v>
      </c>
      <c r="H2" s="399"/>
      <c r="I2" s="399"/>
      <c r="J2" s="400"/>
      <c r="K2" s="398" t="s">
        <v>458</v>
      </c>
      <c r="L2" s="399"/>
      <c r="M2" s="399"/>
      <c r="N2" s="399"/>
      <c r="O2" s="399"/>
      <c r="P2" s="399"/>
      <c r="Q2" s="399"/>
      <c r="R2" s="399"/>
      <c r="S2" s="405" t="s">
        <v>181</v>
      </c>
      <c r="T2" s="378" t="s">
        <v>196</v>
      </c>
      <c r="U2" s="392" t="s">
        <v>16</v>
      </c>
    </row>
    <row r="3" spans="1:21" ht="15" customHeight="1" x14ac:dyDescent="0.25">
      <c r="A3" s="240" t="s">
        <v>185</v>
      </c>
      <c r="B3" s="403"/>
      <c r="C3" s="406" t="s">
        <v>634</v>
      </c>
      <c r="D3" s="397"/>
      <c r="E3" s="406" t="s">
        <v>635</v>
      </c>
      <c r="F3" s="397"/>
      <c r="G3" s="406" t="s">
        <v>634</v>
      </c>
      <c r="H3" s="397"/>
      <c r="I3" s="406" t="s">
        <v>635</v>
      </c>
      <c r="J3" s="397"/>
      <c r="K3" s="404" t="s">
        <v>639</v>
      </c>
      <c r="L3" s="401"/>
      <c r="M3" s="404" t="s">
        <v>640</v>
      </c>
      <c r="N3" s="401"/>
      <c r="O3" s="404" t="s">
        <v>670</v>
      </c>
      <c r="P3" s="401"/>
      <c r="Q3" s="404" t="s">
        <v>671</v>
      </c>
      <c r="R3" s="401"/>
      <c r="S3" s="405"/>
      <c r="T3" s="378"/>
      <c r="U3" s="392"/>
    </row>
    <row r="4" spans="1:21" ht="39" customHeight="1" x14ac:dyDescent="0.25">
      <c r="A4" s="122"/>
      <c r="B4" s="403"/>
      <c r="C4" s="224" t="s">
        <v>632</v>
      </c>
      <c r="D4" s="238" t="s">
        <v>633</v>
      </c>
      <c r="E4" s="252" t="s">
        <v>632</v>
      </c>
      <c r="F4" s="238" t="s">
        <v>633</v>
      </c>
      <c r="G4" s="224" t="s">
        <v>632</v>
      </c>
      <c r="H4" s="238" t="s">
        <v>633</v>
      </c>
      <c r="I4" s="252" t="s">
        <v>632</v>
      </c>
      <c r="J4" s="238" t="s">
        <v>633</v>
      </c>
      <c r="K4" s="226" t="s">
        <v>629</v>
      </c>
      <c r="L4" s="239" t="s">
        <v>478</v>
      </c>
      <c r="M4" s="226" t="s">
        <v>629</v>
      </c>
      <c r="N4" s="239" t="s">
        <v>478</v>
      </c>
      <c r="O4" s="226" t="s">
        <v>629</v>
      </c>
      <c r="P4" s="246" t="s">
        <v>478</v>
      </c>
      <c r="Q4" s="226" t="s">
        <v>629</v>
      </c>
      <c r="R4" s="239" t="s">
        <v>478</v>
      </c>
      <c r="S4" s="405"/>
      <c r="T4" s="378"/>
      <c r="U4" s="392"/>
    </row>
    <row r="5" spans="1:21" ht="15.75" customHeight="1" x14ac:dyDescent="0.25">
      <c r="A5" s="78">
        <v>38718</v>
      </c>
      <c r="B5" s="251">
        <v>1.25</v>
      </c>
      <c r="C5" s="184">
        <v>0.16239999999999999</v>
      </c>
      <c r="D5" s="184">
        <v>0.16239999999999999</v>
      </c>
      <c r="E5" s="184">
        <v>0.16239999999999999</v>
      </c>
      <c r="F5" s="184">
        <v>0.16239999999999999</v>
      </c>
      <c r="G5" s="254">
        <f>$B5*C5</f>
        <v>0.20299999999999999</v>
      </c>
      <c r="H5" s="254">
        <f>$B5*D5</f>
        <v>0.20299999999999999</v>
      </c>
      <c r="I5" s="254">
        <f>$B5*E5</f>
        <v>0.20299999999999999</v>
      </c>
      <c r="J5" s="254">
        <f>$B5*F5</f>
        <v>0.20299999999999999</v>
      </c>
      <c r="K5" s="255">
        <v>7.6999999999999999E-2</v>
      </c>
      <c r="L5" s="255">
        <v>0.126</v>
      </c>
      <c r="M5" s="255"/>
      <c r="N5" s="255"/>
      <c r="O5" s="255">
        <v>7.6999999999999999E-2</v>
      </c>
      <c r="P5" s="255">
        <v>0.126</v>
      </c>
      <c r="Q5" s="255">
        <v>7.6999999999999999E-2</v>
      </c>
      <c r="R5" s="255">
        <v>0.126</v>
      </c>
      <c r="S5" s="154" t="s">
        <v>643</v>
      </c>
      <c r="U5" s="181"/>
    </row>
    <row r="6" spans="1:21" ht="15" customHeight="1" x14ac:dyDescent="0.25">
      <c r="A6" s="78">
        <v>36161</v>
      </c>
      <c r="B6" s="251">
        <v>1.25</v>
      </c>
      <c r="C6" s="184">
        <v>0.16</v>
      </c>
      <c r="D6" s="184">
        <v>0.16</v>
      </c>
      <c r="E6" s="184">
        <v>0.16</v>
      </c>
      <c r="F6" s="184">
        <v>0.16</v>
      </c>
      <c r="G6" s="254">
        <f t="shared" ref="G6:G28" si="0">$B6*C6</f>
        <v>0.2</v>
      </c>
      <c r="H6" s="254">
        <f t="shared" ref="H6:H19" si="1">$B6*D6</f>
        <v>0.2</v>
      </c>
      <c r="I6" s="254">
        <f t="shared" ref="I6:I14" si="2">$B6*E6</f>
        <v>0.2</v>
      </c>
      <c r="J6" s="254">
        <f t="shared" ref="J6:J14" si="3">$B6*F6</f>
        <v>0.2</v>
      </c>
      <c r="K6" s="184">
        <v>7.4999999999999997E-2</v>
      </c>
      <c r="L6" s="184">
        <v>0.125</v>
      </c>
      <c r="M6" s="255"/>
      <c r="N6" s="255"/>
      <c r="O6" s="184">
        <v>7.4999999999999997E-2</v>
      </c>
      <c r="P6" s="184">
        <v>0.125</v>
      </c>
      <c r="Q6" s="184">
        <v>7.4999999999999997E-2</v>
      </c>
      <c r="R6" s="184">
        <v>0.125</v>
      </c>
      <c r="S6" s="234" t="s">
        <v>637</v>
      </c>
      <c r="U6" s="139"/>
    </row>
    <row r="7" spans="1:21" ht="15" customHeight="1" x14ac:dyDescent="0.25">
      <c r="A7" s="78">
        <v>35796</v>
      </c>
      <c r="B7" s="251">
        <v>1.25</v>
      </c>
      <c r="C7" s="184">
        <v>0.15</v>
      </c>
      <c r="D7" s="184">
        <v>0.15</v>
      </c>
      <c r="E7" s="184">
        <v>0.15</v>
      </c>
      <c r="F7" s="184">
        <v>0.15</v>
      </c>
      <c r="G7" s="254">
        <f t="shared" si="0"/>
        <v>0.1875</v>
      </c>
      <c r="H7" s="254">
        <f t="shared" si="1"/>
        <v>0.1875</v>
      </c>
      <c r="I7" s="254">
        <f t="shared" si="2"/>
        <v>0.1875</v>
      </c>
      <c r="J7" s="254">
        <f t="shared" si="3"/>
        <v>0.1875</v>
      </c>
      <c r="K7" s="248">
        <v>6.8750000000000006E-2</v>
      </c>
      <c r="L7" s="248">
        <v>0.11874999999999999</v>
      </c>
      <c r="M7" s="255"/>
      <c r="N7" s="255"/>
      <c r="O7" s="248">
        <v>6.8750000000000006E-2</v>
      </c>
      <c r="P7" s="248">
        <v>0.11874999999999999</v>
      </c>
      <c r="Q7" s="248">
        <v>6.8750000000000006E-2</v>
      </c>
      <c r="R7" s="248">
        <v>0.11874999999999999</v>
      </c>
      <c r="S7" s="234" t="s">
        <v>637</v>
      </c>
      <c r="U7" s="139"/>
    </row>
    <row r="8" spans="1:21" ht="15" customHeight="1" x14ac:dyDescent="0.25">
      <c r="A8" s="78">
        <v>35431</v>
      </c>
      <c r="B8" s="251">
        <v>1.25</v>
      </c>
      <c r="C8" s="184">
        <v>0.14000000000000001</v>
      </c>
      <c r="D8" s="184">
        <v>0.14000000000000001</v>
      </c>
      <c r="E8" s="184">
        <v>0.14000000000000001</v>
      </c>
      <c r="F8" s="184">
        <v>0.14000000000000001</v>
      </c>
      <c r="G8" s="254">
        <f t="shared" si="0"/>
        <v>0.17500000000000002</v>
      </c>
      <c r="H8" s="254">
        <f t="shared" si="1"/>
        <v>0.17500000000000002</v>
      </c>
      <c r="I8" s="254">
        <f t="shared" si="2"/>
        <v>0.17500000000000002</v>
      </c>
      <c r="J8" s="254">
        <f t="shared" si="3"/>
        <v>0.17500000000000002</v>
      </c>
      <c r="K8" s="172">
        <v>6.25E-2</v>
      </c>
      <c r="L8" s="172">
        <v>0.1125</v>
      </c>
      <c r="M8" s="255"/>
      <c r="N8" s="255"/>
      <c r="O8" s="172">
        <v>6.25E-2</v>
      </c>
      <c r="P8" s="172">
        <v>0.1125</v>
      </c>
      <c r="Q8" s="172">
        <v>6.25E-2</v>
      </c>
      <c r="R8" s="172">
        <v>0.1125</v>
      </c>
      <c r="S8" s="234" t="s">
        <v>637</v>
      </c>
      <c r="U8" s="139" t="s">
        <v>73</v>
      </c>
    </row>
    <row r="9" spans="1:21" ht="15" customHeight="1" x14ac:dyDescent="0.25">
      <c r="A9" s="78">
        <v>35065</v>
      </c>
      <c r="B9" s="251">
        <v>1.25</v>
      </c>
      <c r="C9" s="184">
        <v>0.13</v>
      </c>
      <c r="D9" s="184">
        <v>0.13</v>
      </c>
      <c r="E9" s="184">
        <v>0.13</v>
      </c>
      <c r="F9" s="184">
        <v>0.13</v>
      </c>
      <c r="G9" s="254">
        <f t="shared" si="0"/>
        <v>0.16250000000000001</v>
      </c>
      <c r="H9" s="254">
        <f t="shared" si="1"/>
        <v>0.16250000000000001</v>
      </c>
      <c r="I9" s="254">
        <f t="shared" si="2"/>
        <v>0.16250000000000001</v>
      </c>
      <c r="J9" s="254">
        <f t="shared" si="3"/>
        <v>0.16250000000000001</v>
      </c>
      <c r="K9" s="248">
        <v>5.6250000000000001E-2</v>
      </c>
      <c r="L9" s="248">
        <v>0.10625</v>
      </c>
      <c r="M9" s="255"/>
      <c r="N9" s="255"/>
      <c r="O9" s="248">
        <v>5.6250000000000001E-2</v>
      </c>
      <c r="P9" s="248">
        <v>0.10625</v>
      </c>
      <c r="Q9" s="248">
        <v>5.6250000000000001E-2</v>
      </c>
      <c r="R9" s="248">
        <v>0.10625</v>
      </c>
      <c r="S9" s="234" t="s">
        <v>644</v>
      </c>
      <c r="U9" s="139" t="s">
        <v>29</v>
      </c>
    </row>
    <row r="10" spans="1:21" ht="15" customHeight="1" x14ac:dyDescent="0.25">
      <c r="A10" s="78">
        <v>34700</v>
      </c>
      <c r="B10" s="251">
        <v>1.25</v>
      </c>
      <c r="C10" s="184">
        <v>0.12</v>
      </c>
      <c r="D10" s="184">
        <v>0.12</v>
      </c>
      <c r="E10" s="184">
        <v>0.12</v>
      </c>
      <c r="F10" s="184">
        <v>0.12</v>
      </c>
      <c r="G10" s="254">
        <f t="shared" si="0"/>
        <v>0.15</v>
      </c>
      <c r="H10" s="254">
        <f t="shared" si="1"/>
        <v>0.15</v>
      </c>
      <c r="I10" s="254">
        <f t="shared" si="2"/>
        <v>0.15</v>
      </c>
      <c r="J10" s="254">
        <f t="shared" si="3"/>
        <v>0.15</v>
      </c>
      <c r="K10" s="172">
        <v>0.05</v>
      </c>
      <c r="L10" s="172">
        <v>0.1</v>
      </c>
      <c r="M10" s="172">
        <v>0.05</v>
      </c>
      <c r="N10" s="172">
        <v>0.1</v>
      </c>
      <c r="O10" s="172">
        <v>0.05</v>
      </c>
      <c r="P10" s="172">
        <v>0.1</v>
      </c>
      <c r="Q10" s="172">
        <v>0.05</v>
      </c>
      <c r="R10" s="172">
        <v>0.1</v>
      </c>
      <c r="S10" s="234" t="s">
        <v>644</v>
      </c>
      <c r="U10" s="139" t="s">
        <v>763</v>
      </c>
    </row>
    <row r="11" spans="1:21" ht="15" customHeight="1" x14ac:dyDescent="0.25">
      <c r="A11" s="78">
        <v>34335</v>
      </c>
      <c r="B11" s="251">
        <v>1.21</v>
      </c>
      <c r="C11" s="184">
        <v>0.1</v>
      </c>
      <c r="D11" s="184">
        <v>0.12</v>
      </c>
      <c r="E11" s="184">
        <v>0.1</v>
      </c>
      <c r="F11" s="184">
        <v>0.12</v>
      </c>
      <c r="G11" s="254">
        <f t="shared" si="0"/>
        <v>0.121</v>
      </c>
      <c r="H11" s="254">
        <f t="shared" si="1"/>
        <v>0.1452</v>
      </c>
      <c r="I11" s="254">
        <f t="shared" si="2"/>
        <v>0.121</v>
      </c>
      <c r="J11" s="254">
        <f t="shared" si="3"/>
        <v>0.1452</v>
      </c>
      <c r="K11" s="249">
        <v>3.6299999999999999E-2</v>
      </c>
      <c r="L11" s="249">
        <v>8.43E-2</v>
      </c>
      <c r="M11" s="256">
        <v>4.8399999999999999E-2</v>
      </c>
      <c r="N11" s="256">
        <v>9.6799999999999997E-2</v>
      </c>
      <c r="O11" s="249">
        <v>3.6299999999999999E-2</v>
      </c>
      <c r="P11" s="249">
        <v>8.43E-2</v>
      </c>
      <c r="Q11" s="249">
        <v>3.6299999999999999E-2</v>
      </c>
      <c r="R11" s="249">
        <v>8.43E-2</v>
      </c>
      <c r="S11" s="234" t="s">
        <v>644</v>
      </c>
      <c r="U11" s="139"/>
    </row>
    <row r="12" spans="1:21" ht="15" customHeight="1" x14ac:dyDescent="0.25">
      <c r="A12" s="78">
        <v>32874</v>
      </c>
      <c r="B12" s="251">
        <v>1.17</v>
      </c>
      <c r="C12" s="184">
        <v>0.08</v>
      </c>
      <c r="D12" s="184">
        <v>0.12</v>
      </c>
      <c r="E12" s="184">
        <v>0.08</v>
      </c>
      <c r="F12" s="184">
        <v>0.08</v>
      </c>
      <c r="G12" s="254">
        <f t="shared" si="0"/>
        <v>9.3600000000000003E-2</v>
      </c>
      <c r="H12" s="254">
        <f t="shared" si="1"/>
        <v>0.1404</v>
      </c>
      <c r="I12" s="254">
        <f t="shared" si="2"/>
        <v>9.3600000000000003E-2</v>
      </c>
      <c r="J12" s="254">
        <f t="shared" si="3"/>
        <v>9.3600000000000003E-2</v>
      </c>
      <c r="K12" s="249">
        <v>2.3400000000000001E-2</v>
      </c>
      <c r="L12" s="249">
        <v>7.0199999999999999E-2</v>
      </c>
      <c r="M12" s="256">
        <v>4.6800000000000001E-2</v>
      </c>
      <c r="N12" s="256">
        <v>9.3600000000000003E-2</v>
      </c>
      <c r="O12" s="249">
        <v>2.3400000000000001E-2</v>
      </c>
      <c r="P12" s="249">
        <v>7.0199999999999999E-2</v>
      </c>
      <c r="Q12" s="249">
        <v>2.3400000000000001E-2</v>
      </c>
      <c r="R12" s="249">
        <v>7.0199999999999999E-2</v>
      </c>
      <c r="S12" s="187"/>
      <c r="U12" s="139"/>
    </row>
    <row r="13" spans="1:21" ht="15" customHeight="1" x14ac:dyDescent="0.25">
      <c r="A13" s="78">
        <v>32509</v>
      </c>
      <c r="B13" s="251">
        <v>1.1339999999999999</v>
      </c>
      <c r="C13" s="184">
        <v>0.08</v>
      </c>
      <c r="D13" s="184">
        <v>0.12</v>
      </c>
      <c r="E13" s="184">
        <v>0.08</v>
      </c>
      <c r="F13" s="184">
        <v>0.08</v>
      </c>
      <c r="G13" s="254">
        <f t="shared" si="0"/>
        <v>9.0719999999999995E-2</v>
      </c>
      <c r="H13" s="254">
        <f t="shared" si="1"/>
        <v>0.13607999999999998</v>
      </c>
      <c r="I13" s="254">
        <f t="shared" si="2"/>
        <v>9.0719999999999995E-2</v>
      </c>
      <c r="J13" s="254">
        <f t="shared" si="3"/>
        <v>9.0719999999999995E-2</v>
      </c>
      <c r="K13" s="250">
        <v>2.2679999999999999E-2</v>
      </c>
      <c r="L13" s="250">
        <v>6.8040000000000003E-2</v>
      </c>
      <c r="M13" s="256">
        <v>4.5359999999999998E-2</v>
      </c>
      <c r="N13" s="256">
        <v>9.0719999999999995E-2</v>
      </c>
      <c r="O13" s="250">
        <v>2.2679999999999999E-2</v>
      </c>
      <c r="P13" s="250">
        <v>6.8040000000000003E-2</v>
      </c>
      <c r="Q13" s="250">
        <v>2.2679999999999999E-2</v>
      </c>
      <c r="R13" s="250">
        <v>6.8040000000000003E-2</v>
      </c>
      <c r="S13" s="187"/>
      <c r="U13" s="139"/>
    </row>
    <row r="14" spans="1:21" ht="15" customHeight="1" x14ac:dyDescent="0.25">
      <c r="A14" s="78">
        <v>32143</v>
      </c>
      <c r="B14" s="251">
        <v>1.1000000000000001</v>
      </c>
      <c r="C14" s="184">
        <v>0.08</v>
      </c>
      <c r="D14" s="184">
        <v>0.12</v>
      </c>
      <c r="E14" s="184">
        <v>0.08</v>
      </c>
      <c r="F14" s="184">
        <v>0.08</v>
      </c>
      <c r="G14" s="254">
        <f t="shared" si="0"/>
        <v>8.8000000000000009E-2</v>
      </c>
      <c r="H14" s="254">
        <f t="shared" si="1"/>
        <v>0.13200000000000001</v>
      </c>
      <c r="I14" s="254">
        <f t="shared" si="2"/>
        <v>8.8000000000000009E-2</v>
      </c>
      <c r="J14" s="254">
        <f t="shared" si="3"/>
        <v>8.8000000000000009E-2</v>
      </c>
      <c r="K14" s="249">
        <v>2.1999999999999999E-2</v>
      </c>
      <c r="L14" s="249">
        <v>6.6000000000000003E-2</v>
      </c>
      <c r="M14" s="184">
        <v>4.3999999999999997E-2</v>
      </c>
      <c r="N14" s="184">
        <v>8.7999999999999995E-2</v>
      </c>
      <c r="O14" s="249">
        <v>2.1999999999999999E-2</v>
      </c>
      <c r="P14" s="249">
        <v>6.6000000000000003E-2</v>
      </c>
      <c r="Q14" s="249">
        <v>2.1999999999999999E-2</v>
      </c>
      <c r="R14" s="249">
        <v>6.6000000000000003E-2</v>
      </c>
      <c r="S14" s="234" t="s">
        <v>638</v>
      </c>
      <c r="U14" s="90" t="s">
        <v>762</v>
      </c>
    </row>
    <row r="15" spans="1:21" ht="15" customHeight="1" x14ac:dyDescent="0.25">
      <c r="A15" s="78">
        <v>31778</v>
      </c>
      <c r="B15" s="251">
        <v>1.1000000000000001</v>
      </c>
      <c r="C15" s="184">
        <v>0.08</v>
      </c>
      <c r="D15" s="184">
        <v>0.12</v>
      </c>
      <c r="E15" s="184"/>
      <c r="F15" s="210"/>
      <c r="G15" s="254">
        <f t="shared" si="0"/>
        <v>8.8000000000000009E-2</v>
      </c>
      <c r="H15" s="254">
        <f t="shared" si="1"/>
        <v>0.13200000000000001</v>
      </c>
      <c r="I15" s="254"/>
      <c r="J15" s="254"/>
      <c r="K15" s="249">
        <v>2.1999999999999999E-2</v>
      </c>
      <c r="L15" s="249">
        <v>6.6000000000000003E-2</v>
      </c>
      <c r="M15" s="184">
        <v>4.3999999999999997E-2</v>
      </c>
      <c r="N15" s="184">
        <v>8.7999999999999995E-2</v>
      </c>
      <c r="O15" s="184"/>
      <c r="P15" s="184"/>
      <c r="Q15" s="136"/>
      <c r="R15" s="136"/>
      <c r="S15" s="187"/>
      <c r="U15" s="139"/>
    </row>
    <row r="16" spans="1:21" ht="15" customHeight="1" x14ac:dyDescent="0.25">
      <c r="A16" s="78">
        <v>31413</v>
      </c>
      <c r="B16" s="251">
        <v>1.06</v>
      </c>
      <c r="C16" s="184">
        <v>0.08</v>
      </c>
      <c r="D16" s="184">
        <v>0.12</v>
      </c>
      <c r="E16" s="184"/>
      <c r="F16" s="210"/>
      <c r="G16" s="254">
        <f t="shared" si="0"/>
        <v>8.48E-2</v>
      </c>
      <c r="H16" s="254">
        <f t="shared" si="1"/>
        <v>0.12720000000000001</v>
      </c>
      <c r="I16" s="254"/>
      <c r="J16" s="254"/>
      <c r="K16" s="249">
        <v>2.12E-2</v>
      </c>
      <c r="L16" s="249">
        <v>6.3600000000000004E-2</v>
      </c>
      <c r="M16" s="184">
        <v>4.24E-2</v>
      </c>
      <c r="N16" s="184">
        <v>8.48E-2</v>
      </c>
      <c r="O16" s="184"/>
      <c r="P16" s="184"/>
      <c r="Q16" s="136"/>
      <c r="R16" s="136"/>
      <c r="S16" s="187"/>
      <c r="U16" s="139"/>
    </row>
    <row r="17" spans="1:21" ht="15" customHeight="1" x14ac:dyDescent="0.25">
      <c r="A17" s="78">
        <v>30682</v>
      </c>
      <c r="B17" s="251">
        <v>1.03</v>
      </c>
      <c r="C17" s="184">
        <v>0.08</v>
      </c>
      <c r="D17" s="184">
        <v>0.12</v>
      </c>
      <c r="E17" s="184"/>
      <c r="F17" s="210"/>
      <c r="G17" s="254">
        <f t="shared" si="0"/>
        <v>8.2400000000000001E-2</v>
      </c>
      <c r="H17" s="254">
        <f t="shared" si="1"/>
        <v>0.1236</v>
      </c>
      <c r="I17" s="254"/>
      <c r="J17" s="254"/>
      <c r="K17" s="172">
        <v>2.06E-2</v>
      </c>
      <c r="L17" s="172">
        <v>6.1800000000000001E-2</v>
      </c>
      <c r="M17" s="184">
        <v>4.1200000000000001E-2</v>
      </c>
      <c r="N17" s="184">
        <v>8.2400000000000001E-2</v>
      </c>
      <c r="O17" s="184"/>
      <c r="P17" s="184"/>
      <c r="Q17" s="136"/>
      <c r="R17" s="136"/>
      <c r="S17" s="139" t="s">
        <v>761</v>
      </c>
      <c r="T17" s="120">
        <v>31910</v>
      </c>
    </row>
    <row r="18" spans="1:21" ht="15" customHeight="1" x14ac:dyDescent="0.25">
      <c r="A18" s="78">
        <v>30317</v>
      </c>
      <c r="B18" s="251">
        <v>1.03</v>
      </c>
      <c r="C18" s="184">
        <v>0.08</v>
      </c>
      <c r="D18" s="184">
        <v>0.12</v>
      </c>
      <c r="E18" s="184"/>
      <c r="F18" s="210"/>
      <c r="G18" s="254">
        <f t="shared" si="0"/>
        <v>8.2400000000000001E-2</v>
      </c>
      <c r="H18" s="254">
        <f t="shared" si="1"/>
        <v>0.1236</v>
      </c>
      <c r="I18" s="254"/>
      <c r="J18" s="254"/>
      <c r="K18" s="172">
        <v>2.06E-2</v>
      </c>
      <c r="L18" s="172">
        <v>6.1800000000000001E-2</v>
      </c>
      <c r="M18" s="184">
        <v>4.1200000000000001E-2</v>
      </c>
      <c r="N18" s="184">
        <v>8.2400000000000001E-2</v>
      </c>
      <c r="O18" s="184"/>
      <c r="P18" s="184"/>
      <c r="Q18" s="136"/>
      <c r="R18" s="136"/>
      <c r="S18" s="139"/>
      <c r="U18" s="139"/>
    </row>
    <row r="19" spans="1:21" ht="15" customHeight="1" x14ac:dyDescent="0.25">
      <c r="A19" s="78">
        <v>29587</v>
      </c>
      <c r="B19" s="251">
        <v>1.03</v>
      </c>
      <c r="C19" s="184">
        <v>0.08</v>
      </c>
      <c r="D19" s="184">
        <v>0.08</v>
      </c>
      <c r="E19" s="184"/>
      <c r="F19" s="210"/>
      <c r="G19" s="254">
        <f t="shared" si="0"/>
        <v>8.2400000000000001E-2</v>
      </c>
      <c r="H19" s="254">
        <f t="shared" si="1"/>
        <v>8.2400000000000001E-2</v>
      </c>
      <c r="I19" s="254"/>
      <c r="J19" s="254"/>
      <c r="K19" s="172">
        <v>2.06E-2</v>
      </c>
      <c r="L19" s="172">
        <v>6.1800000000000001E-2</v>
      </c>
      <c r="M19" s="172">
        <v>2.06E-2</v>
      </c>
      <c r="N19" s="172">
        <v>6.1800000000000001E-2</v>
      </c>
      <c r="O19" s="184"/>
      <c r="P19" s="184"/>
      <c r="Q19" s="136"/>
      <c r="R19" s="136"/>
      <c r="S19" s="139" t="s">
        <v>760</v>
      </c>
      <c r="U19" s="139" t="s">
        <v>645</v>
      </c>
    </row>
    <row r="20" spans="1:21" ht="15" customHeight="1" x14ac:dyDescent="0.25">
      <c r="A20" s="78">
        <v>28856</v>
      </c>
      <c r="B20" s="251">
        <v>1.03</v>
      </c>
      <c r="C20" s="184">
        <v>0.08</v>
      </c>
      <c r="D20" s="184"/>
      <c r="E20" s="184"/>
      <c r="F20" s="210"/>
      <c r="G20" s="254">
        <f t="shared" si="0"/>
        <v>8.2400000000000001E-2</v>
      </c>
      <c r="H20" s="254"/>
      <c r="I20" s="254"/>
      <c r="J20" s="254"/>
      <c r="K20" s="172">
        <v>2.06E-2</v>
      </c>
      <c r="L20" s="172">
        <v>6.1800000000000001E-2</v>
      </c>
      <c r="M20" s="172"/>
      <c r="N20" s="172"/>
      <c r="O20" s="184"/>
      <c r="P20" s="184"/>
      <c r="Q20" s="136"/>
      <c r="R20" s="136"/>
      <c r="S20" s="277" t="s">
        <v>79</v>
      </c>
      <c r="U20" s="139"/>
    </row>
    <row r="21" spans="1:21" ht="15" customHeight="1" x14ac:dyDescent="0.25">
      <c r="A21" s="78">
        <v>27760</v>
      </c>
      <c r="B21" s="253">
        <v>1</v>
      </c>
      <c r="C21" s="184">
        <v>0.08</v>
      </c>
      <c r="D21" s="136"/>
      <c r="E21" s="136"/>
      <c r="F21" s="136"/>
      <c r="G21" s="254">
        <f t="shared" si="0"/>
        <v>0.08</v>
      </c>
      <c r="H21" s="254"/>
      <c r="I21" s="254"/>
      <c r="J21" s="254"/>
      <c r="K21" s="172">
        <v>0.02</v>
      </c>
      <c r="L21" s="172">
        <v>0.06</v>
      </c>
      <c r="M21" s="184"/>
      <c r="N21" s="184"/>
      <c r="O21" s="184"/>
      <c r="P21" s="184"/>
      <c r="Q21" s="136"/>
      <c r="R21" s="136"/>
      <c r="S21" s="277" t="s">
        <v>79</v>
      </c>
      <c r="U21" s="139" t="s">
        <v>23</v>
      </c>
    </row>
    <row r="22" spans="1:21" ht="15" customHeight="1" x14ac:dyDescent="0.25">
      <c r="A22" s="78">
        <v>24108</v>
      </c>
      <c r="B22" s="253">
        <v>1</v>
      </c>
      <c r="C22" s="184">
        <v>0.08</v>
      </c>
      <c r="D22" s="90"/>
      <c r="E22" s="90"/>
      <c r="F22" s="90"/>
      <c r="G22" s="254">
        <f t="shared" si="0"/>
        <v>0.08</v>
      </c>
      <c r="H22" s="254"/>
      <c r="I22" s="254"/>
      <c r="J22" s="254"/>
      <c r="K22" s="172">
        <v>0.02</v>
      </c>
      <c r="L22" s="172">
        <v>0.06</v>
      </c>
      <c r="M22" s="90"/>
      <c r="N22" s="90"/>
      <c r="O22" s="90"/>
      <c r="P22" s="90"/>
      <c r="Q22" s="90"/>
      <c r="R22" s="90"/>
      <c r="S22" s="168"/>
      <c r="U22" s="90"/>
    </row>
    <row r="23" spans="1:21" ht="15" customHeight="1" x14ac:dyDescent="0.25">
      <c r="A23" s="78">
        <v>23743</v>
      </c>
      <c r="B23" s="253">
        <v>0.95</v>
      </c>
      <c r="C23" s="184">
        <v>0.08</v>
      </c>
      <c r="D23" s="90"/>
      <c r="E23" s="90"/>
      <c r="F23" s="90"/>
      <c r="G23" s="254">
        <f t="shared" si="0"/>
        <v>7.5999999999999998E-2</v>
      </c>
      <c r="H23" s="254"/>
      <c r="I23" s="254"/>
      <c r="J23" s="254"/>
      <c r="K23" s="172">
        <f>$B23*0.02</f>
        <v>1.9E-2</v>
      </c>
      <c r="L23" s="172">
        <f>$B23*0.06</f>
        <v>5.6999999999999995E-2</v>
      </c>
      <c r="M23" s="90"/>
      <c r="N23" s="90"/>
      <c r="O23" s="90"/>
      <c r="P23" s="90"/>
      <c r="Q23" s="90"/>
      <c r="R23" s="90"/>
      <c r="S23" s="168"/>
      <c r="U23" s="90"/>
    </row>
    <row r="24" spans="1:21" ht="15" customHeight="1" x14ac:dyDescent="0.25">
      <c r="A24" s="78">
        <v>22282</v>
      </c>
      <c r="B24" s="253">
        <v>0.9</v>
      </c>
      <c r="C24" s="184">
        <v>0.08</v>
      </c>
      <c r="D24" s="90"/>
      <c r="E24" s="90"/>
      <c r="F24" s="90"/>
      <c r="G24" s="254">
        <f t="shared" si="0"/>
        <v>7.2000000000000008E-2</v>
      </c>
      <c r="H24" s="254"/>
      <c r="I24" s="254"/>
      <c r="J24" s="254"/>
      <c r="K24" s="172">
        <f t="shared" ref="K24:K28" si="4">$B24*0.02</f>
        <v>1.8000000000000002E-2</v>
      </c>
      <c r="L24" s="172">
        <f t="shared" ref="L24:L28" si="5">$B24*0.06</f>
        <v>5.3999999999999999E-2</v>
      </c>
      <c r="M24" s="90"/>
      <c r="N24" s="90"/>
      <c r="O24" s="90"/>
      <c r="P24" s="90"/>
      <c r="Q24" s="90"/>
      <c r="R24" s="90"/>
      <c r="S24" s="168"/>
      <c r="U24" s="90"/>
    </row>
    <row r="25" spans="1:21" ht="15" customHeight="1" x14ac:dyDescent="0.25">
      <c r="A25" s="78">
        <v>20090</v>
      </c>
      <c r="B25" s="253">
        <v>0.85</v>
      </c>
      <c r="C25" s="184">
        <v>0.08</v>
      </c>
      <c r="D25" s="90"/>
      <c r="E25" s="90"/>
      <c r="F25" s="90"/>
      <c r="G25" s="254">
        <f t="shared" si="0"/>
        <v>6.8000000000000005E-2</v>
      </c>
      <c r="H25" s="254"/>
      <c r="I25" s="254"/>
      <c r="J25" s="254"/>
      <c r="K25" s="172">
        <f t="shared" si="4"/>
        <v>1.7000000000000001E-2</v>
      </c>
      <c r="L25" s="172">
        <f t="shared" si="5"/>
        <v>5.0999999999999997E-2</v>
      </c>
      <c r="M25" s="90"/>
      <c r="N25" s="90"/>
      <c r="O25" s="90"/>
      <c r="P25" s="90"/>
      <c r="Q25" s="90"/>
      <c r="R25" s="90"/>
      <c r="S25" s="168"/>
      <c r="U25" s="90"/>
    </row>
    <row r="26" spans="1:21" ht="15" customHeight="1" x14ac:dyDescent="0.25">
      <c r="A26" s="78">
        <v>19360</v>
      </c>
      <c r="B26" s="253">
        <v>0.8</v>
      </c>
      <c r="C26" s="184">
        <v>0.08</v>
      </c>
      <c r="D26" s="90"/>
      <c r="E26" s="90"/>
      <c r="F26" s="90"/>
      <c r="G26" s="254">
        <f t="shared" si="0"/>
        <v>6.4000000000000001E-2</v>
      </c>
      <c r="H26" s="254"/>
      <c r="I26" s="254"/>
      <c r="J26" s="254"/>
      <c r="K26" s="172">
        <f t="shared" si="4"/>
        <v>1.6E-2</v>
      </c>
      <c r="L26" s="172">
        <f t="shared" si="5"/>
        <v>4.8000000000000001E-2</v>
      </c>
      <c r="M26" s="90"/>
      <c r="N26" s="90"/>
      <c r="O26" s="90"/>
      <c r="P26" s="90"/>
      <c r="Q26" s="90"/>
      <c r="R26" s="90"/>
      <c r="S26" s="168"/>
      <c r="U26" s="90"/>
    </row>
    <row r="27" spans="1:21" ht="15" customHeight="1" x14ac:dyDescent="0.25">
      <c r="A27" s="78">
        <v>18994</v>
      </c>
      <c r="B27" s="253">
        <v>0.78</v>
      </c>
      <c r="C27" s="184">
        <v>0.08</v>
      </c>
      <c r="D27" s="90"/>
      <c r="E27" s="90"/>
      <c r="F27" s="90"/>
      <c r="G27" s="254">
        <f t="shared" si="0"/>
        <v>6.2400000000000004E-2</v>
      </c>
      <c r="H27" s="254"/>
      <c r="I27" s="254"/>
      <c r="J27" s="254"/>
      <c r="K27" s="172">
        <f t="shared" si="4"/>
        <v>1.5600000000000001E-2</v>
      </c>
      <c r="L27" s="172">
        <f t="shared" si="5"/>
        <v>4.6800000000000001E-2</v>
      </c>
      <c r="M27" s="90"/>
      <c r="N27" s="90"/>
      <c r="O27" s="90"/>
      <c r="P27" s="90"/>
      <c r="Q27" s="90"/>
      <c r="R27" s="90"/>
      <c r="S27" s="168"/>
      <c r="U27" s="90"/>
    </row>
    <row r="28" spans="1:21" ht="15" customHeight="1" x14ac:dyDescent="0.25">
      <c r="A28" s="78">
        <v>17533</v>
      </c>
      <c r="B28" s="253">
        <v>1</v>
      </c>
      <c r="C28" s="184">
        <v>0.08</v>
      </c>
      <c r="D28" s="90"/>
      <c r="E28" s="90"/>
      <c r="F28" s="90"/>
      <c r="G28" s="254">
        <f t="shared" si="0"/>
        <v>0.08</v>
      </c>
      <c r="H28" s="254"/>
      <c r="I28" s="254"/>
      <c r="J28" s="254"/>
      <c r="K28" s="172">
        <f t="shared" si="4"/>
        <v>0.02</v>
      </c>
      <c r="L28" s="172">
        <f t="shared" si="5"/>
        <v>0.06</v>
      </c>
      <c r="M28" s="90"/>
      <c r="N28" s="90"/>
      <c r="O28" s="90"/>
      <c r="P28" s="90"/>
      <c r="Q28" s="90"/>
      <c r="R28" s="90"/>
      <c r="S28" s="90" t="s">
        <v>650</v>
      </c>
      <c r="U28" s="90"/>
    </row>
    <row r="29" spans="1:21" ht="15" customHeight="1" x14ac:dyDescent="0.25">
      <c r="A29" s="90"/>
      <c r="B29" s="90"/>
      <c r="C29" s="90"/>
      <c r="D29" s="90"/>
      <c r="E29" s="90"/>
      <c r="F29" s="90"/>
      <c r="G29" s="90"/>
      <c r="H29" s="90"/>
      <c r="I29" s="90"/>
      <c r="J29" s="90"/>
      <c r="K29" s="90"/>
      <c r="L29" s="90"/>
      <c r="M29" s="90"/>
      <c r="N29" s="90"/>
      <c r="O29" s="90"/>
      <c r="P29" s="90"/>
      <c r="Q29" s="90"/>
      <c r="R29" s="90"/>
      <c r="S29" s="90"/>
      <c r="T29" s="90"/>
      <c r="U29" s="90"/>
    </row>
    <row r="30" spans="1:21" ht="15" customHeight="1" x14ac:dyDescent="0.25">
      <c r="A30" s="90"/>
      <c r="B30" s="90" t="s">
        <v>764</v>
      </c>
      <c r="C30" s="90"/>
      <c r="D30" s="90"/>
      <c r="E30" s="90"/>
      <c r="F30" s="90"/>
      <c r="G30" s="90"/>
      <c r="H30" s="90"/>
      <c r="I30" s="90"/>
      <c r="J30" s="90"/>
      <c r="K30" s="90"/>
      <c r="L30" s="90"/>
      <c r="M30" s="90"/>
      <c r="N30" s="90"/>
      <c r="O30" s="90"/>
      <c r="P30" s="90"/>
      <c r="Q30" s="90"/>
      <c r="R30" s="90"/>
      <c r="S30" s="90"/>
      <c r="T30" s="90"/>
      <c r="U30" s="90"/>
    </row>
    <row r="31" spans="1:21" ht="15" customHeight="1" x14ac:dyDescent="0.25">
      <c r="A31" s="90"/>
      <c r="B31" s="90" t="s">
        <v>765</v>
      </c>
      <c r="C31" s="90"/>
      <c r="D31" s="90"/>
      <c r="E31" s="90"/>
      <c r="F31" s="90"/>
      <c r="G31" s="90"/>
      <c r="H31" s="90"/>
      <c r="I31" s="90"/>
      <c r="J31" s="90"/>
      <c r="K31" s="90"/>
      <c r="L31" s="90"/>
      <c r="M31" s="90"/>
      <c r="N31" s="90"/>
      <c r="O31" s="90"/>
      <c r="P31" s="90"/>
      <c r="Q31" s="90"/>
      <c r="R31" s="90"/>
      <c r="S31" s="90"/>
      <c r="T31" s="90"/>
      <c r="U31" s="90"/>
    </row>
    <row r="32" spans="1:21" ht="15" customHeight="1" x14ac:dyDescent="0.25">
      <c r="A32" s="90"/>
      <c r="B32" s="90"/>
      <c r="C32" s="90"/>
      <c r="D32" s="90"/>
      <c r="E32" s="90"/>
      <c r="F32" s="90"/>
      <c r="G32" s="90"/>
      <c r="H32" s="90"/>
      <c r="I32" s="90"/>
      <c r="J32" s="90"/>
      <c r="K32" s="90"/>
      <c r="L32" s="90"/>
      <c r="M32" s="90"/>
      <c r="N32" s="90"/>
      <c r="O32" s="90"/>
      <c r="P32" s="90"/>
      <c r="Q32" s="90"/>
      <c r="R32" s="90"/>
      <c r="S32" s="90"/>
      <c r="T32" s="90"/>
      <c r="U32" s="90"/>
    </row>
    <row r="33" spans="1:21" ht="15" customHeight="1" x14ac:dyDescent="0.25">
      <c r="A33" s="90"/>
      <c r="B33" s="18" t="s">
        <v>168</v>
      </c>
      <c r="C33" s="90"/>
      <c r="D33" s="90"/>
      <c r="E33" s="90"/>
      <c r="F33" s="90"/>
      <c r="G33" s="90"/>
      <c r="H33" s="90"/>
      <c r="I33" s="90"/>
      <c r="J33" s="90"/>
      <c r="K33" s="90"/>
      <c r="L33" s="90"/>
      <c r="M33" s="90"/>
      <c r="N33" s="90"/>
      <c r="O33" s="90"/>
      <c r="P33" s="90"/>
      <c r="Q33" s="90"/>
      <c r="R33" s="90"/>
      <c r="S33" s="90"/>
      <c r="T33" s="90"/>
      <c r="U33" s="90"/>
    </row>
    <row r="34" spans="1:21" ht="15" customHeight="1" x14ac:dyDescent="0.25">
      <c r="A34" s="90"/>
      <c r="B34" s="90" t="s">
        <v>636</v>
      </c>
      <c r="C34" s="90"/>
      <c r="D34" s="90"/>
      <c r="E34" s="90"/>
      <c r="F34" s="90"/>
      <c r="G34" s="90"/>
      <c r="H34" s="90"/>
      <c r="I34" s="90"/>
      <c r="J34" s="90"/>
      <c r="K34" s="90"/>
      <c r="L34" s="90"/>
      <c r="M34" s="90"/>
      <c r="N34" s="90"/>
      <c r="O34" s="90"/>
      <c r="P34" s="90"/>
      <c r="Q34" s="90"/>
      <c r="R34" s="90"/>
      <c r="S34" s="90"/>
      <c r="T34" s="90"/>
      <c r="U34" s="90"/>
    </row>
    <row r="35" spans="1:21" ht="15" customHeight="1" x14ac:dyDescent="0.25">
      <c r="A35" s="90"/>
      <c r="B35" s="139" t="s">
        <v>653</v>
      </c>
      <c r="C35" s="257"/>
      <c r="D35" s="257"/>
      <c r="E35" s="257"/>
      <c r="F35" s="257"/>
      <c r="G35" s="90"/>
      <c r="H35" s="90"/>
      <c r="I35" s="90"/>
      <c r="J35" s="90"/>
      <c r="K35" s="90"/>
      <c r="L35" s="90"/>
      <c r="M35" s="90"/>
      <c r="N35" s="90"/>
      <c r="O35" s="90"/>
      <c r="P35" s="90"/>
      <c r="Q35" s="90"/>
      <c r="R35" s="90"/>
      <c r="S35" s="90"/>
      <c r="T35" s="90"/>
      <c r="U35" s="90"/>
    </row>
    <row r="36" spans="1:21" ht="15" customHeight="1" x14ac:dyDescent="0.25">
      <c r="A36" s="90"/>
      <c r="B36" s="90" t="s">
        <v>651</v>
      </c>
      <c r="C36" s="90"/>
      <c r="D36" s="90"/>
      <c r="E36" s="90"/>
      <c r="F36" s="90"/>
      <c r="G36" s="90"/>
      <c r="H36" s="90"/>
      <c r="I36" s="90"/>
      <c r="J36" s="90"/>
      <c r="K36" s="90"/>
      <c r="L36" s="90"/>
      <c r="M36" s="90"/>
      <c r="N36" s="90"/>
      <c r="O36" s="90"/>
      <c r="P36" s="90"/>
      <c r="Q36" s="90"/>
      <c r="R36" s="90"/>
      <c r="S36" s="90"/>
      <c r="T36" s="90"/>
      <c r="U36" s="90"/>
    </row>
    <row r="37" spans="1:21" ht="15" customHeight="1" x14ac:dyDescent="0.25">
      <c r="A37" s="90"/>
      <c r="B37" s="90" t="s">
        <v>652</v>
      </c>
      <c r="C37" s="257"/>
      <c r="D37" s="257"/>
      <c r="E37" s="257"/>
      <c r="F37" s="257"/>
      <c r="G37" s="90"/>
      <c r="H37" s="90"/>
      <c r="I37" s="90"/>
      <c r="J37" s="90"/>
      <c r="K37" s="90"/>
      <c r="L37" s="90"/>
      <c r="M37" s="90"/>
      <c r="N37" s="90"/>
      <c r="O37" s="90"/>
      <c r="P37" s="90"/>
      <c r="Q37" s="90"/>
      <c r="R37" s="90"/>
      <c r="S37" s="90"/>
      <c r="T37" s="90"/>
      <c r="U37" s="90"/>
    </row>
    <row r="38" spans="1:21" ht="15" customHeight="1" x14ac:dyDescent="0.25">
      <c r="A38" s="90"/>
      <c r="B38" s="18" t="s">
        <v>648</v>
      </c>
      <c r="C38" s="257"/>
      <c r="D38" s="257"/>
      <c r="E38" s="257"/>
      <c r="F38" s="257"/>
      <c r="G38" s="90"/>
      <c r="H38" s="90"/>
      <c r="I38" s="90"/>
      <c r="J38" s="90"/>
      <c r="K38" s="90"/>
      <c r="L38" s="90"/>
      <c r="M38" s="90"/>
      <c r="N38" s="90"/>
      <c r="O38" s="90"/>
      <c r="P38" s="90"/>
      <c r="Q38" s="90"/>
      <c r="R38" s="90"/>
      <c r="S38" s="90"/>
      <c r="T38" s="90"/>
      <c r="U38" s="90"/>
    </row>
    <row r="39" spans="1:21" ht="15" customHeight="1" x14ac:dyDescent="0.25">
      <c r="A39" s="90"/>
      <c r="B39" s="168" t="s">
        <v>649</v>
      </c>
      <c r="C39" s="168"/>
      <c r="D39" s="168"/>
      <c r="E39" s="168"/>
      <c r="F39" s="168"/>
      <c r="G39" s="90"/>
      <c r="H39" s="90"/>
      <c r="I39" s="90"/>
      <c r="J39" s="90"/>
      <c r="K39" s="90"/>
      <c r="L39" s="90"/>
      <c r="M39" s="90"/>
      <c r="N39" s="90"/>
      <c r="O39" s="90"/>
      <c r="P39" s="90"/>
      <c r="Q39" s="90"/>
      <c r="R39" s="90"/>
      <c r="S39" s="90"/>
      <c r="T39" s="90"/>
      <c r="U39" s="90"/>
    </row>
    <row r="40" spans="1:21" ht="15" customHeight="1" x14ac:dyDescent="0.25">
      <c r="A40" s="90"/>
      <c r="B40" s="168" t="s">
        <v>395</v>
      </c>
      <c r="C40" s="168"/>
      <c r="D40" s="168"/>
      <c r="E40" s="168"/>
      <c r="F40" s="168"/>
      <c r="G40" s="90"/>
      <c r="H40" s="90"/>
      <c r="I40" s="90"/>
      <c r="J40" s="90"/>
      <c r="K40" s="90"/>
      <c r="L40" s="90"/>
      <c r="M40" s="90"/>
      <c r="N40" s="90"/>
      <c r="O40" s="90"/>
      <c r="P40" s="90"/>
      <c r="Q40" s="90"/>
      <c r="R40" s="90"/>
      <c r="S40" s="90"/>
      <c r="T40" s="90"/>
      <c r="U40" s="90"/>
    </row>
    <row r="41" spans="1:21" ht="15" customHeight="1" x14ac:dyDescent="0.25">
      <c r="A41" s="90"/>
      <c r="B41" s="90"/>
      <c r="C41" s="90"/>
      <c r="D41" s="90"/>
      <c r="E41" s="90"/>
      <c r="F41" s="90"/>
      <c r="G41" s="90"/>
      <c r="H41" s="90"/>
      <c r="I41" s="90"/>
      <c r="J41" s="90"/>
      <c r="K41" s="90"/>
      <c r="L41" s="90"/>
      <c r="M41" s="90"/>
      <c r="N41" s="90"/>
      <c r="O41" s="90"/>
      <c r="P41" s="90"/>
      <c r="Q41" s="90"/>
      <c r="R41" s="90"/>
      <c r="S41" s="90"/>
      <c r="T41" s="90"/>
      <c r="U41" s="90"/>
    </row>
    <row r="42" spans="1:21" ht="15" customHeight="1" x14ac:dyDescent="0.25">
      <c r="A42" s="90"/>
      <c r="B42" s="90"/>
      <c r="C42" s="90"/>
      <c r="D42" s="90"/>
      <c r="E42" s="90"/>
      <c r="F42" s="90"/>
      <c r="G42" s="90"/>
      <c r="H42" s="90"/>
      <c r="I42" s="90"/>
      <c r="J42" s="90"/>
      <c r="K42" s="90"/>
      <c r="L42" s="90"/>
      <c r="M42" s="90"/>
      <c r="N42" s="90"/>
      <c r="O42" s="90"/>
      <c r="P42" s="90"/>
      <c r="Q42" s="90"/>
      <c r="R42" s="90"/>
      <c r="S42" s="90"/>
      <c r="T42" s="90"/>
      <c r="U42" s="90"/>
    </row>
  </sheetData>
  <mergeCells count="15">
    <mergeCell ref="S2:S4"/>
    <mergeCell ref="U2:U4"/>
    <mergeCell ref="B2:B4"/>
    <mergeCell ref="C2:F2"/>
    <mergeCell ref="G2:J2"/>
    <mergeCell ref="K2:R2"/>
    <mergeCell ref="K3:L3"/>
    <mergeCell ref="M3:N3"/>
    <mergeCell ref="Q3:R3"/>
    <mergeCell ref="C3:D3"/>
    <mergeCell ref="E3:F3"/>
    <mergeCell ref="I3:J3"/>
    <mergeCell ref="O3:P3"/>
    <mergeCell ref="G3:H3"/>
    <mergeCell ref="T2:T4"/>
  </mergeCells>
  <phoneticPr fontId="5" type="noConversion"/>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workbookViewId="0">
      <pane xSplit="1" ySplit="2" topLeftCell="B78" activePane="bottomRight" state="frozen"/>
      <selection pane="topRight" activeCell="B1" sqref="B1"/>
      <selection pane="bottomLeft" activeCell="A3" sqref="A3"/>
      <selection pane="bottomRight" activeCell="C36" sqref="C36"/>
    </sheetView>
  </sheetViews>
  <sheetFormatPr baseColWidth="10" defaultColWidth="11.42578125" defaultRowHeight="12.75" customHeight="1" x14ac:dyDescent="0.25"/>
  <cols>
    <col min="1" max="1" width="15.7109375" style="3" customWidth="1"/>
    <col min="2" max="2" width="17.5703125" style="3" customWidth="1"/>
    <col min="3" max="3" width="16.140625" style="3" customWidth="1"/>
    <col min="4" max="4" width="39.7109375" style="3" customWidth="1"/>
    <col min="5" max="5" width="14.140625" style="3" customWidth="1"/>
    <col min="6" max="6" width="79.28515625" style="3" customWidth="1"/>
    <col min="7" max="16384" width="11.42578125" style="3"/>
  </cols>
  <sheetData>
    <row r="1" spans="1:6" ht="12.75" hidden="1" customHeight="1" x14ac:dyDescent="0.25">
      <c r="A1" s="162" t="s">
        <v>0</v>
      </c>
      <c r="B1" s="162" t="s">
        <v>580</v>
      </c>
      <c r="C1" s="162" t="s">
        <v>581</v>
      </c>
      <c r="D1" s="147"/>
      <c r="E1" s="147"/>
      <c r="F1" s="65"/>
    </row>
    <row r="2" spans="1:6" ht="45" x14ac:dyDescent="0.25">
      <c r="A2" s="64" t="s">
        <v>0</v>
      </c>
      <c r="B2" s="64" t="s">
        <v>163</v>
      </c>
      <c r="C2" s="64" t="s">
        <v>164</v>
      </c>
      <c r="D2" s="64" t="s">
        <v>136</v>
      </c>
      <c r="E2" s="64" t="s">
        <v>116</v>
      </c>
      <c r="F2" s="65" t="s">
        <v>16</v>
      </c>
    </row>
    <row r="3" spans="1:6" ht="15" x14ac:dyDescent="0.25">
      <c r="A3" s="45">
        <v>40909</v>
      </c>
      <c r="B3" s="66">
        <v>3031</v>
      </c>
      <c r="C3" s="67">
        <f>B3*12</f>
        <v>36372</v>
      </c>
      <c r="D3" s="121" t="s">
        <v>572</v>
      </c>
      <c r="E3" s="69">
        <v>40908</v>
      </c>
      <c r="F3" s="366"/>
    </row>
    <row r="4" spans="1:6" ht="15" x14ac:dyDescent="0.25">
      <c r="A4" s="45">
        <v>40544</v>
      </c>
      <c r="B4" s="66">
        <v>2946</v>
      </c>
      <c r="C4" s="67">
        <f>B4*12</f>
        <v>35352</v>
      </c>
      <c r="D4" s="68" t="s">
        <v>137</v>
      </c>
      <c r="E4" s="69">
        <v>40510</v>
      </c>
      <c r="F4" s="70"/>
    </row>
    <row r="5" spans="1:6" ht="15" x14ac:dyDescent="0.25">
      <c r="A5" s="45">
        <v>40179</v>
      </c>
      <c r="B5" s="66">
        <v>2885</v>
      </c>
      <c r="C5" s="67">
        <f t="shared" ref="C5:C54" si="0">B5*12</f>
        <v>34620</v>
      </c>
      <c r="D5" s="68" t="s">
        <v>138</v>
      </c>
      <c r="E5" s="69">
        <v>40143</v>
      </c>
      <c r="F5" s="70"/>
    </row>
    <row r="6" spans="1:6" ht="15" x14ac:dyDescent="0.25">
      <c r="A6" s="45">
        <v>39814</v>
      </c>
      <c r="B6" s="66">
        <v>2859</v>
      </c>
      <c r="C6" s="67">
        <f t="shared" si="0"/>
        <v>34308</v>
      </c>
      <c r="D6" s="68" t="s">
        <v>139</v>
      </c>
      <c r="E6" s="69">
        <v>39806</v>
      </c>
      <c r="F6" s="70"/>
    </row>
    <row r="7" spans="1:6" ht="15" x14ac:dyDescent="0.25">
      <c r="A7" s="45">
        <v>39448</v>
      </c>
      <c r="B7" s="66">
        <v>2773</v>
      </c>
      <c r="C7" s="67">
        <f t="shared" si="0"/>
        <v>33276</v>
      </c>
      <c r="D7" s="68" t="s">
        <v>117</v>
      </c>
      <c r="E7" s="69">
        <v>39396</v>
      </c>
      <c r="F7" s="70"/>
    </row>
    <row r="8" spans="1:6" ht="15" x14ac:dyDescent="0.25">
      <c r="A8" s="45">
        <v>39083</v>
      </c>
      <c r="B8" s="66">
        <v>2682</v>
      </c>
      <c r="C8" s="67">
        <f t="shared" si="0"/>
        <v>32184</v>
      </c>
      <c r="D8" s="68" t="s">
        <v>118</v>
      </c>
      <c r="E8" s="69">
        <v>39049</v>
      </c>
      <c r="F8" s="70"/>
    </row>
    <row r="9" spans="1:6" ht="15" x14ac:dyDescent="0.25">
      <c r="A9" s="45">
        <v>38718</v>
      </c>
      <c r="B9" s="66">
        <v>2589</v>
      </c>
      <c r="C9" s="67">
        <f t="shared" si="0"/>
        <v>31068</v>
      </c>
      <c r="D9" s="68" t="s">
        <v>119</v>
      </c>
      <c r="E9" s="69">
        <v>38695</v>
      </c>
      <c r="F9" s="70"/>
    </row>
    <row r="10" spans="1:6" ht="15" x14ac:dyDescent="0.25">
      <c r="A10" s="45">
        <v>38353</v>
      </c>
      <c r="B10" s="66">
        <v>2516</v>
      </c>
      <c r="C10" s="67">
        <f t="shared" si="0"/>
        <v>30192</v>
      </c>
      <c r="D10" s="68" t="s">
        <v>120</v>
      </c>
      <c r="E10" s="69">
        <v>38319</v>
      </c>
      <c r="F10" s="71"/>
    </row>
    <row r="11" spans="1:6" ht="15" x14ac:dyDescent="0.25">
      <c r="A11" s="45">
        <v>37987</v>
      </c>
      <c r="B11" s="66">
        <v>2476</v>
      </c>
      <c r="C11" s="67">
        <f t="shared" si="0"/>
        <v>29712</v>
      </c>
      <c r="D11" s="68" t="s">
        <v>121</v>
      </c>
      <c r="E11" s="69">
        <v>37961</v>
      </c>
      <c r="F11" s="70"/>
    </row>
    <row r="12" spans="1:6" ht="15" x14ac:dyDescent="0.25">
      <c r="A12" s="45">
        <v>37622</v>
      </c>
      <c r="B12" s="66">
        <v>2432</v>
      </c>
      <c r="C12" s="67">
        <f t="shared" si="0"/>
        <v>29184</v>
      </c>
      <c r="D12" s="68" t="s">
        <v>122</v>
      </c>
      <c r="E12" s="69">
        <v>37583</v>
      </c>
      <c r="F12" s="70"/>
    </row>
    <row r="13" spans="1:6" ht="15" x14ac:dyDescent="0.25">
      <c r="A13" s="45">
        <v>37257</v>
      </c>
      <c r="B13" s="66">
        <v>2352</v>
      </c>
      <c r="C13" s="67">
        <f t="shared" si="0"/>
        <v>28224</v>
      </c>
      <c r="D13" s="68" t="s">
        <v>123</v>
      </c>
      <c r="E13" s="69">
        <v>37212</v>
      </c>
      <c r="F13" s="70"/>
    </row>
    <row r="14" spans="1:6" ht="15" x14ac:dyDescent="0.25">
      <c r="A14" s="45">
        <v>36892</v>
      </c>
      <c r="B14" s="72">
        <v>14950</v>
      </c>
      <c r="C14" s="72">
        <f t="shared" si="0"/>
        <v>179400</v>
      </c>
      <c r="D14" s="73" t="s">
        <v>124</v>
      </c>
      <c r="E14" s="74">
        <v>36889</v>
      </c>
      <c r="F14" s="75"/>
    </row>
    <row r="15" spans="1:6" ht="15" x14ac:dyDescent="0.25">
      <c r="A15" s="45">
        <v>36526</v>
      </c>
      <c r="B15" s="72">
        <v>14700</v>
      </c>
      <c r="C15" s="72">
        <f t="shared" si="0"/>
        <v>176400</v>
      </c>
      <c r="D15" s="76" t="s">
        <v>125</v>
      </c>
      <c r="E15" s="77">
        <v>36504</v>
      </c>
      <c r="F15" s="75"/>
    </row>
    <row r="16" spans="1:6" ht="15" x14ac:dyDescent="0.25">
      <c r="A16" s="45">
        <v>36161</v>
      </c>
      <c r="B16" s="72">
        <v>14470</v>
      </c>
      <c r="C16" s="72">
        <f t="shared" si="0"/>
        <v>173640</v>
      </c>
      <c r="D16" s="76" t="s">
        <v>126</v>
      </c>
      <c r="E16" s="77">
        <v>36159</v>
      </c>
      <c r="F16" s="75"/>
    </row>
    <row r="17" spans="1:7" ht="15" x14ac:dyDescent="0.25">
      <c r="A17" s="45">
        <v>35796</v>
      </c>
      <c r="B17" s="72">
        <v>14090</v>
      </c>
      <c r="C17" s="72">
        <f t="shared" si="0"/>
        <v>169080</v>
      </c>
      <c r="D17" s="76" t="s">
        <v>127</v>
      </c>
      <c r="E17" s="77">
        <v>35794</v>
      </c>
      <c r="F17" s="75"/>
    </row>
    <row r="18" spans="1:7" ht="15" x14ac:dyDescent="0.25">
      <c r="A18" s="45">
        <v>35431</v>
      </c>
      <c r="B18" s="72">
        <v>13720</v>
      </c>
      <c r="C18" s="72">
        <f t="shared" si="0"/>
        <v>164640</v>
      </c>
      <c r="D18" s="76" t="s">
        <v>128</v>
      </c>
      <c r="E18" s="77">
        <v>35428</v>
      </c>
      <c r="F18" s="75" t="s">
        <v>81</v>
      </c>
    </row>
    <row r="19" spans="1:7" ht="15" x14ac:dyDescent="0.25">
      <c r="A19" s="45">
        <v>35247</v>
      </c>
      <c r="B19" s="72">
        <v>13540</v>
      </c>
      <c r="C19" s="72">
        <f t="shared" si="0"/>
        <v>162480</v>
      </c>
      <c r="D19" s="76" t="s">
        <v>129</v>
      </c>
      <c r="E19" s="77">
        <v>35064</v>
      </c>
      <c r="F19" s="75"/>
      <c r="G19" s="262"/>
    </row>
    <row r="20" spans="1:7" ht="15" x14ac:dyDescent="0.25">
      <c r="A20" s="45">
        <v>35065</v>
      </c>
      <c r="B20" s="72">
        <v>13330</v>
      </c>
      <c r="C20" s="72">
        <f t="shared" si="0"/>
        <v>159960</v>
      </c>
      <c r="D20" s="76" t="s">
        <v>129</v>
      </c>
      <c r="E20" s="77">
        <v>35064</v>
      </c>
      <c r="F20" s="75"/>
      <c r="G20" s="262"/>
    </row>
    <row r="21" spans="1:7" ht="15" x14ac:dyDescent="0.25">
      <c r="A21" s="45">
        <v>34881</v>
      </c>
      <c r="B21" s="72">
        <v>13060</v>
      </c>
      <c r="C21" s="72">
        <f t="shared" si="0"/>
        <v>156720</v>
      </c>
      <c r="D21" s="76" t="s">
        <v>130</v>
      </c>
      <c r="E21" s="77">
        <v>34697</v>
      </c>
      <c r="F21" s="75"/>
      <c r="G21" s="262"/>
    </row>
    <row r="22" spans="1:7" ht="15" x14ac:dyDescent="0.25">
      <c r="A22" s="45">
        <v>34700</v>
      </c>
      <c r="B22" s="72">
        <v>12930</v>
      </c>
      <c r="C22" s="72">
        <f t="shared" si="0"/>
        <v>155160</v>
      </c>
      <c r="D22" s="76" t="s">
        <v>130</v>
      </c>
      <c r="E22" s="77">
        <v>34697</v>
      </c>
      <c r="F22" s="75"/>
    </row>
    <row r="23" spans="1:7" ht="15" x14ac:dyDescent="0.25">
      <c r="A23" s="45">
        <v>34516</v>
      </c>
      <c r="B23" s="72">
        <v>12840</v>
      </c>
      <c r="C23" s="72">
        <f t="shared" si="0"/>
        <v>154080</v>
      </c>
      <c r="D23" s="76" t="s">
        <v>131</v>
      </c>
      <c r="E23" s="77">
        <v>34320</v>
      </c>
      <c r="F23" s="75"/>
    </row>
    <row r="24" spans="1:7" ht="15" x14ac:dyDescent="0.25">
      <c r="A24" s="45">
        <v>34335</v>
      </c>
      <c r="B24" s="72">
        <v>12680</v>
      </c>
      <c r="C24" s="72">
        <f t="shared" si="0"/>
        <v>152160</v>
      </c>
      <c r="D24" s="76" t="s">
        <v>131</v>
      </c>
      <c r="E24" s="77">
        <v>34320</v>
      </c>
      <c r="F24" s="75"/>
    </row>
    <row r="25" spans="1:7" ht="15" x14ac:dyDescent="0.25">
      <c r="A25" s="45">
        <v>34151</v>
      </c>
      <c r="B25" s="72">
        <v>12610</v>
      </c>
      <c r="C25" s="72">
        <f t="shared" si="0"/>
        <v>151320</v>
      </c>
      <c r="D25" s="76" t="s">
        <v>132</v>
      </c>
      <c r="E25" s="77">
        <v>33968</v>
      </c>
      <c r="F25" s="75"/>
    </row>
    <row r="26" spans="1:7" ht="15" x14ac:dyDescent="0.25">
      <c r="A26" s="45">
        <v>33970</v>
      </c>
      <c r="B26" s="72">
        <v>12360</v>
      </c>
      <c r="C26" s="72">
        <f t="shared" si="0"/>
        <v>148320</v>
      </c>
      <c r="D26" s="76" t="s">
        <v>132</v>
      </c>
      <c r="E26" s="77">
        <v>33968</v>
      </c>
      <c r="F26" s="75"/>
    </row>
    <row r="27" spans="1:7" ht="15" x14ac:dyDescent="0.25">
      <c r="A27" s="45">
        <v>33786</v>
      </c>
      <c r="B27" s="72">
        <v>12150</v>
      </c>
      <c r="C27" s="72">
        <f t="shared" si="0"/>
        <v>145800</v>
      </c>
      <c r="D27" s="76" t="s">
        <v>133</v>
      </c>
      <c r="E27" s="77">
        <v>33603</v>
      </c>
      <c r="F27" s="75"/>
    </row>
    <row r="28" spans="1:7" ht="15" x14ac:dyDescent="0.25">
      <c r="A28" s="45">
        <v>33604</v>
      </c>
      <c r="B28" s="72">
        <v>11870</v>
      </c>
      <c r="C28" s="72">
        <f t="shared" si="0"/>
        <v>142440</v>
      </c>
      <c r="D28" s="76" t="s">
        <v>133</v>
      </c>
      <c r="E28" s="77">
        <v>33603</v>
      </c>
      <c r="F28" s="75"/>
    </row>
    <row r="29" spans="1:7" ht="15" x14ac:dyDescent="0.25">
      <c r="A29" s="45">
        <v>33420</v>
      </c>
      <c r="B29" s="72">
        <v>11620</v>
      </c>
      <c r="C29" s="72">
        <f t="shared" si="0"/>
        <v>139440</v>
      </c>
      <c r="D29" s="76" t="s">
        <v>134</v>
      </c>
      <c r="E29" s="77">
        <v>33239</v>
      </c>
      <c r="F29" s="75"/>
    </row>
    <row r="30" spans="1:7" ht="15" x14ac:dyDescent="0.25">
      <c r="A30" s="45">
        <v>33239</v>
      </c>
      <c r="B30" s="72">
        <v>11340</v>
      </c>
      <c r="C30" s="72">
        <f t="shared" si="0"/>
        <v>136080</v>
      </c>
      <c r="D30" s="76" t="s">
        <v>134</v>
      </c>
      <c r="E30" s="77">
        <v>33239</v>
      </c>
      <c r="F30" s="75"/>
    </row>
    <row r="31" spans="1:7" ht="15" x14ac:dyDescent="0.25">
      <c r="A31" s="45">
        <v>33055</v>
      </c>
      <c r="B31" s="72">
        <v>11040</v>
      </c>
      <c r="C31" s="72">
        <f t="shared" si="0"/>
        <v>132480</v>
      </c>
      <c r="D31" s="76" t="s">
        <v>135</v>
      </c>
      <c r="E31" s="77">
        <v>36163</v>
      </c>
      <c r="F31" s="75"/>
    </row>
    <row r="32" spans="1:7" ht="15" x14ac:dyDescent="0.25">
      <c r="A32" s="45">
        <v>32874</v>
      </c>
      <c r="B32" s="72">
        <v>10800</v>
      </c>
      <c r="C32" s="72">
        <f t="shared" si="0"/>
        <v>129600</v>
      </c>
      <c r="D32" s="76" t="s">
        <v>135</v>
      </c>
      <c r="E32" s="77">
        <v>32876</v>
      </c>
      <c r="F32" s="75"/>
    </row>
    <row r="33" spans="1:6" ht="15" x14ac:dyDescent="0.25">
      <c r="A33" s="45">
        <v>32690</v>
      </c>
      <c r="B33" s="72">
        <v>10540</v>
      </c>
      <c r="C33" s="72">
        <f t="shared" si="0"/>
        <v>126480</v>
      </c>
      <c r="D33" s="76" t="s">
        <v>141</v>
      </c>
      <c r="E33" s="77">
        <v>32690</v>
      </c>
      <c r="F33" s="75"/>
    </row>
    <row r="34" spans="1:6" ht="15" x14ac:dyDescent="0.25">
      <c r="A34" s="45">
        <v>32509</v>
      </c>
      <c r="B34" s="72">
        <v>10340</v>
      </c>
      <c r="C34" s="72">
        <f t="shared" si="0"/>
        <v>124080</v>
      </c>
      <c r="D34" s="76" t="s">
        <v>142</v>
      </c>
      <c r="E34" s="77">
        <v>32508</v>
      </c>
      <c r="F34" s="75"/>
    </row>
    <row r="35" spans="1:6" ht="15" x14ac:dyDescent="0.25">
      <c r="A35" s="45">
        <v>32325</v>
      </c>
      <c r="B35" s="72">
        <v>10110</v>
      </c>
      <c r="C35" s="72">
        <f t="shared" si="0"/>
        <v>121320</v>
      </c>
      <c r="D35" s="76" t="s">
        <v>143</v>
      </c>
      <c r="E35" s="77">
        <v>32141</v>
      </c>
      <c r="F35" s="75"/>
    </row>
    <row r="36" spans="1:6" ht="15" x14ac:dyDescent="0.25">
      <c r="A36" s="45">
        <v>32143</v>
      </c>
      <c r="B36" s="72">
        <v>9950</v>
      </c>
      <c r="C36" s="72">
        <f t="shared" si="0"/>
        <v>119400</v>
      </c>
      <c r="D36" s="76" t="s">
        <v>144</v>
      </c>
      <c r="E36" s="77">
        <v>32141</v>
      </c>
      <c r="F36" s="75"/>
    </row>
    <row r="37" spans="1:6" ht="15" x14ac:dyDescent="0.25">
      <c r="A37" s="45">
        <v>31959</v>
      </c>
      <c r="B37" s="72">
        <v>9840</v>
      </c>
      <c r="C37" s="72">
        <f t="shared" si="0"/>
        <v>118080</v>
      </c>
      <c r="D37" s="76" t="s">
        <v>145</v>
      </c>
      <c r="E37" s="77">
        <v>31778</v>
      </c>
      <c r="F37" s="75"/>
    </row>
    <row r="38" spans="1:6" ht="15" x14ac:dyDescent="0.25">
      <c r="A38" s="45">
        <v>31778</v>
      </c>
      <c r="B38" s="72">
        <v>9630</v>
      </c>
      <c r="C38" s="72">
        <f t="shared" si="0"/>
        <v>115560</v>
      </c>
      <c r="D38" s="76" t="s">
        <v>146</v>
      </c>
      <c r="E38" s="77">
        <v>31778</v>
      </c>
      <c r="F38" s="75"/>
    </row>
    <row r="39" spans="1:6" ht="15" x14ac:dyDescent="0.25">
      <c r="A39" s="45">
        <v>31594</v>
      </c>
      <c r="B39" s="72">
        <v>9480</v>
      </c>
      <c r="C39" s="72">
        <f t="shared" si="0"/>
        <v>113760</v>
      </c>
      <c r="D39" s="76" t="s">
        <v>147</v>
      </c>
      <c r="E39" s="77">
        <v>31413</v>
      </c>
      <c r="F39" s="75"/>
    </row>
    <row r="40" spans="1:6" ht="15" x14ac:dyDescent="0.25">
      <c r="A40" s="45">
        <v>31413</v>
      </c>
      <c r="B40" s="72">
        <v>9220</v>
      </c>
      <c r="C40" s="72">
        <f t="shared" si="0"/>
        <v>110640</v>
      </c>
      <c r="D40" s="76" t="s">
        <v>148</v>
      </c>
      <c r="E40" s="77">
        <v>31413</v>
      </c>
      <c r="F40" s="75"/>
    </row>
    <row r="41" spans="1:6" ht="15" x14ac:dyDescent="0.25">
      <c r="A41" s="45">
        <v>31229</v>
      </c>
      <c r="B41" s="72">
        <v>9060</v>
      </c>
      <c r="C41" s="72">
        <f t="shared" si="0"/>
        <v>108720</v>
      </c>
      <c r="D41" s="76" t="s">
        <v>149</v>
      </c>
      <c r="E41" s="77">
        <v>31045</v>
      </c>
      <c r="F41" s="75"/>
    </row>
    <row r="42" spans="1:6" ht="15" x14ac:dyDescent="0.25">
      <c r="A42" s="45">
        <v>31048</v>
      </c>
      <c r="B42" s="72">
        <v>8730</v>
      </c>
      <c r="C42" s="72">
        <f t="shared" si="0"/>
        <v>104760</v>
      </c>
      <c r="D42" s="76" t="s">
        <v>150</v>
      </c>
      <c r="E42" s="77">
        <v>31045</v>
      </c>
      <c r="F42" s="75"/>
    </row>
    <row r="43" spans="1:6" ht="15" x14ac:dyDescent="0.25">
      <c r="A43" s="45">
        <v>30864</v>
      </c>
      <c r="B43" s="72">
        <v>8490</v>
      </c>
      <c r="C43" s="72">
        <f t="shared" si="0"/>
        <v>101880</v>
      </c>
      <c r="D43" s="76" t="s">
        <v>151</v>
      </c>
      <c r="E43" s="77">
        <v>30863</v>
      </c>
      <c r="F43" s="75"/>
    </row>
    <row r="44" spans="1:6" ht="15" x14ac:dyDescent="0.25">
      <c r="A44" s="45">
        <v>30682</v>
      </c>
      <c r="B44" s="72">
        <v>8110</v>
      </c>
      <c r="C44" s="72">
        <f t="shared" si="0"/>
        <v>97320</v>
      </c>
      <c r="D44" s="76" t="s">
        <v>152</v>
      </c>
      <c r="E44" s="77">
        <v>30681</v>
      </c>
      <c r="F44" s="75"/>
    </row>
    <row r="45" spans="1:6" ht="15" x14ac:dyDescent="0.25">
      <c r="A45" s="45">
        <v>30498</v>
      </c>
      <c r="B45" s="72">
        <v>7870</v>
      </c>
      <c r="C45" s="72">
        <f t="shared" si="0"/>
        <v>94440</v>
      </c>
      <c r="D45" s="76" t="s">
        <v>153</v>
      </c>
      <c r="E45" s="77">
        <v>30496</v>
      </c>
      <c r="F45" s="75"/>
    </row>
    <row r="46" spans="1:6" ht="15" x14ac:dyDescent="0.25">
      <c r="A46" s="45">
        <v>30317</v>
      </c>
      <c r="B46" s="72">
        <v>7410</v>
      </c>
      <c r="C46" s="72">
        <f t="shared" si="0"/>
        <v>88920</v>
      </c>
      <c r="D46" s="76" t="s">
        <v>154</v>
      </c>
      <c r="E46" s="77">
        <v>30314</v>
      </c>
      <c r="F46" s="75"/>
    </row>
    <row r="47" spans="1:6" ht="15" x14ac:dyDescent="0.25">
      <c r="A47" s="45">
        <v>30133</v>
      </c>
      <c r="B47" s="72">
        <v>7080</v>
      </c>
      <c r="C47" s="72">
        <f t="shared" si="0"/>
        <v>84960</v>
      </c>
      <c r="D47" s="76" t="s">
        <v>155</v>
      </c>
      <c r="E47" s="77">
        <v>30132</v>
      </c>
      <c r="F47" s="75"/>
    </row>
    <row r="48" spans="1:6" ht="15" x14ac:dyDescent="0.25">
      <c r="A48" s="45">
        <v>29952</v>
      </c>
      <c r="B48" s="72">
        <v>6590</v>
      </c>
      <c r="C48" s="72">
        <f t="shared" si="0"/>
        <v>79080</v>
      </c>
      <c r="D48" s="76" t="s">
        <v>156</v>
      </c>
      <c r="E48" s="77">
        <v>29951</v>
      </c>
      <c r="F48" s="75" t="s">
        <v>114</v>
      </c>
    </row>
    <row r="49" spans="1:6" ht="15" x14ac:dyDescent="0.25">
      <c r="A49" s="45">
        <v>29587</v>
      </c>
      <c r="B49" s="72">
        <v>5730</v>
      </c>
      <c r="C49" s="72">
        <f t="shared" si="0"/>
        <v>68760</v>
      </c>
      <c r="D49" s="76" t="s">
        <v>157</v>
      </c>
      <c r="E49" s="77">
        <v>29583</v>
      </c>
      <c r="F49" s="75"/>
    </row>
    <row r="50" spans="1:6" ht="15" x14ac:dyDescent="0.25">
      <c r="A50" s="45">
        <v>29221</v>
      </c>
      <c r="B50" s="72">
        <v>5010</v>
      </c>
      <c r="C50" s="72">
        <f t="shared" si="0"/>
        <v>60120</v>
      </c>
      <c r="D50" s="76" t="s">
        <v>158</v>
      </c>
      <c r="E50" s="77">
        <v>29218</v>
      </c>
      <c r="F50" s="75"/>
    </row>
    <row r="51" spans="1:6" ht="15" x14ac:dyDescent="0.25">
      <c r="A51" s="45">
        <v>28856</v>
      </c>
      <c r="B51" s="72">
        <v>4470</v>
      </c>
      <c r="C51" s="72">
        <f t="shared" si="0"/>
        <v>53640</v>
      </c>
      <c r="D51" s="76" t="s">
        <v>159</v>
      </c>
      <c r="E51" s="77">
        <v>28852</v>
      </c>
      <c r="F51" s="75"/>
    </row>
    <row r="52" spans="1:6" ht="15" x14ac:dyDescent="0.25">
      <c r="A52" s="45">
        <v>28491</v>
      </c>
      <c r="B52" s="72">
        <v>4000</v>
      </c>
      <c r="C52" s="72">
        <f t="shared" si="0"/>
        <v>48000</v>
      </c>
      <c r="D52" s="76" t="s">
        <v>160</v>
      </c>
      <c r="E52" s="77">
        <v>28487</v>
      </c>
      <c r="F52" s="75"/>
    </row>
    <row r="53" spans="1:6" ht="15" x14ac:dyDescent="0.25">
      <c r="A53" s="45">
        <v>28126</v>
      </c>
      <c r="B53" s="72">
        <v>3610</v>
      </c>
      <c r="C53" s="72">
        <f t="shared" si="0"/>
        <v>43320</v>
      </c>
      <c r="D53" s="76" t="s">
        <v>161</v>
      </c>
      <c r="E53" s="77">
        <v>28124</v>
      </c>
      <c r="F53" s="75"/>
    </row>
    <row r="54" spans="1:6" ht="15" x14ac:dyDescent="0.25">
      <c r="A54" s="45">
        <v>27760</v>
      </c>
      <c r="B54" s="72">
        <v>3160</v>
      </c>
      <c r="C54" s="72">
        <f t="shared" si="0"/>
        <v>37920</v>
      </c>
      <c r="D54" s="76" t="s">
        <v>162</v>
      </c>
      <c r="E54" s="77">
        <v>27758</v>
      </c>
      <c r="F54" s="70"/>
    </row>
    <row r="55" spans="1:6" ht="15" x14ac:dyDescent="0.25">
      <c r="A55" s="45">
        <v>27395</v>
      </c>
      <c r="B55" s="72">
        <v>2750</v>
      </c>
      <c r="C55" s="72">
        <v>33000</v>
      </c>
      <c r="D55" s="79" t="s">
        <v>140</v>
      </c>
      <c r="E55" s="80">
        <v>27394</v>
      </c>
      <c r="F55" s="70"/>
    </row>
    <row r="56" spans="1:6" ht="15" x14ac:dyDescent="0.25">
      <c r="A56" s="45">
        <v>27030</v>
      </c>
      <c r="B56" s="72">
        <v>2320</v>
      </c>
      <c r="C56" s="72">
        <v>27840</v>
      </c>
      <c r="D56" s="79" t="s">
        <v>253</v>
      </c>
      <c r="E56" s="80">
        <v>27028</v>
      </c>
      <c r="F56" s="70"/>
    </row>
    <row r="57" spans="1:6" ht="15" x14ac:dyDescent="0.25">
      <c r="A57" s="45">
        <v>26665</v>
      </c>
      <c r="B57" s="72">
        <v>2040</v>
      </c>
      <c r="C57" s="72">
        <v>24480</v>
      </c>
      <c r="D57" s="79" t="s">
        <v>254</v>
      </c>
      <c r="E57" s="80">
        <v>26663</v>
      </c>
      <c r="F57" s="70"/>
    </row>
    <row r="58" spans="1:6" ht="15" x14ac:dyDescent="0.25">
      <c r="A58" s="45">
        <v>26299</v>
      </c>
      <c r="B58" s="72">
        <v>1830</v>
      </c>
      <c r="C58" s="72">
        <v>21960</v>
      </c>
      <c r="D58" s="79" t="s">
        <v>255</v>
      </c>
      <c r="E58" s="80">
        <v>26298</v>
      </c>
      <c r="F58" s="70"/>
    </row>
    <row r="59" spans="1:6" ht="15" x14ac:dyDescent="0.25">
      <c r="A59" s="45">
        <v>25934</v>
      </c>
      <c r="B59" s="72">
        <v>1650</v>
      </c>
      <c r="C59" s="72">
        <v>19800</v>
      </c>
      <c r="D59" s="79" t="s">
        <v>256</v>
      </c>
      <c r="E59" s="80">
        <v>25925</v>
      </c>
      <c r="F59" s="70"/>
    </row>
    <row r="60" spans="1:6" ht="15" x14ac:dyDescent="0.25">
      <c r="A60" s="45">
        <v>25569</v>
      </c>
      <c r="B60" s="72">
        <v>1500</v>
      </c>
      <c r="C60" s="72">
        <v>18000</v>
      </c>
      <c r="D60" s="79" t="s">
        <v>257</v>
      </c>
      <c r="E60" s="80">
        <v>25568</v>
      </c>
      <c r="F60" s="70"/>
    </row>
    <row r="61" spans="1:6" ht="15" x14ac:dyDescent="0.25">
      <c r="A61" s="45">
        <v>25204</v>
      </c>
      <c r="B61" s="72">
        <v>1360</v>
      </c>
      <c r="C61" s="72">
        <v>16320</v>
      </c>
      <c r="D61" s="79" t="s">
        <v>258</v>
      </c>
      <c r="E61" s="80">
        <v>25203</v>
      </c>
      <c r="F61" s="70"/>
    </row>
    <row r="62" spans="1:6" ht="15" x14ac:dyDescent="0.25">
      <c r="A62" s="45">
        <v>24838</v>
      </c>
      <c r="B62" s="72">
        <v>1200</v>
      </c>
      <c r="C62" s="72">
        <v>14400</v>
      </c>
      <c r="D62" s="79" t="s">
        <v>259</v>
      </c>
      <c r="E62" s="80">
        <v>24836</v>
      </c>
      <c r="F62" s="70"/>
    </row>
    <row r="63" spans="1:6" ht="15" x14ac:dyDescent="0.25">
      <c r="A63" s="45">
        <v>24473</v>
      </c>
      <c r="B63" s="72">
        <v>1140</v>
      </c>
      <c r="C63" s="72">
        <v>13680</v>
      </c>
      <c r="D63" s="79" t="s">
        <v>260</v>
      </c>
      <c r="E63" s="80">
        <v>24469</v>
      </c>
      <c r="F63" s="70"/>
    </row>
    <row r="64" spans="1:6" ht="15" x14ac:dyDescent="0.25">
      <c r="A64" s="45">
        <v>24108</v>
      </c>
      <c r="B64" s="72">
        <v>1080</v>
      </c>
      <c r="C64" s="72">
        <v>12960</v>
      </c>
      <c r="D64" s="79" t="s">
        <v>261</v>
      </c>
      <c r="E64" s="80">
        <v>24106</v>
      </c>
      <c r="F64" s="70"/>
    </row>
    <row r="65" spans="1:6" ht="15" x14ac:dyDescent="0.25">
      <c r="A65" s="45">
        <v>23743</v>
      </c>
      <c r="B65" s="72">
        <v>1020</v>
      </c>
      <c r="C65" s="72">
        <v>12240</v>
      </c>
      <c r="D65" s="79" t="s">
        <v>262</v>
      </c>
      <c r="E65" s="80">
        <v>23738</v>
      </c>
      <c r="F65" s="70"/>
    </row>
    <row r="66" spans="1:6" ht="15" x14ac:dyDescent="0.25">
      <c r="A66" s="45">
        <v>23377</v>
      </c>
      <c r="B66" s="72">
        <v>950</v>
      </c>
      <c r="C66" s="72">
        <v>11400</v>
      </c>
      <c r="D66" s="79" t="s">
        <v>263</v>
      </c>
      <c r="E66" s="80">
        <v>23374</v>
      </c>
      <c r="F66" s="70"/>
    </row>
    <row r="67" spans="1:6" ht="15" x14ac:dyDescent="0.25">
      <c r="A67" s="45">
        <v>23012</v>
      </c>
      <c r="B67" s="72">
        <v>870</v>
      </c>
      <c r="C67" s="72">
        <v>10440</v>
      </c>
      <c r="D67" s="79" t="s">
        <v>264</v>
      </c>
      <c r="E67" s="80">
        <v>23007</v>
      </c>
      <c r="F67" s="70"/>
    </row>
    <row r="68" spans="1:6" ht="15" x14ac:dyDescent="0.25">
      <c r="A68" s="45">
        <v>22647</v>
      </c>
      <c r="B68" s="72">
        <v>800</v>
      </c>
      <c r="C68" s="72">
        <v>9600</v>
      </c>
      <c r="D68" s="79" t="s">
        <v>265</v>
      </c>
      <c r="E68" s="80">
        <v>22645</v>
      </c>
      <c r="F68" s="75" t="s">
        <v>113</v>
      </c>
    </row>
    <row r="69" spans="1:6" ht="15" x14ac:dyDescent="0.25">
      <c r="A69" s="45">
        <v>22372</v>
      </c>
      <c r="B69" s="72">
        <v>700</v>
      </c>
      <c r="C69" s="72">
        <v>8400</v>
      </c>
      <c r="D69" s="79" t="s">
        <v>266</v>
      </c>
      <c r="E69" s="80">
        <v>22330</v>
      </c>
      <c r="F69" s="70"/>
    </row>
    <row r="70" spans="1:6" ht="15" x14ac:dyDescent="0.25">
      <c r="A70" s="45">
        <v>22282</v>
      </c>
      <c r="B70" s="72">
        <v>600</v>
      </c>
      <c r="C70" s="72">
        <v>7200</v>
      </c>
      <c r="D70" s="79" t="s">
        <v>267</v>
      </c>
      <c r="E70" s="80">
        <v>22097</v>
      </c>
      <c r="F70" s="70"/>
    </row>
    <row r="71" spans="1:6" ht="15" x14ac:dyDescent="0.25">
      <c r="A71" s="45">
        <v>22098</v>
      </c>
      <c r="B71" s="72">
        <v>590</v>
      </c>
      <c r="C71" s="72">
        <v>7080</v>
      </c>
      <c r="D71" s="79" t="s">
        <v>267</v>
      </c>
      <c r="E71" s="80">
        <v>22097</v>
      </c>
      <c r="F71" s="70"/>
    </row>
    <row r="72" spans="1:6" ht="15" x14ac:dyDescent="0.25">
      <c r="A72" s="45">
        <v>21916</v>
      </c>
      <c r="B72" s="72">
        <v>550</v>
      </c>
      <c r="C72" s="72">
        <v>6600</v>
      </c>
      <c r="D72" s="79" t="s">
        <v>269</v>
      </c>
      <c r="E72" s="80">
        <v>21553</v>
      </c>
      <c r="F72" s="70" t="s">
        <v>268</v>
      </c>
    </row>
    <row r="73" spans="1:6" ht="15" x14ac:dyDescent="0.25">
      <c r="A73" s="45">
        <v>21551</v>
      </c>
      <c r="B73" s="72">
        <v>55000</v>
      </c>
      <c r="C73" s="72">
        <v>660000</v>
      </c>
      <c r="D73" s="79" t="s">
        <v>269</v>
      </c>
      <c r="E73" s="80">
        <v>21553</v>
      </c>
      <c r="F73" s="70"/>
    </row>
    <row r="74" spans="1:6" ht="15" x14ac:dyDescent="0.25">
      <c r="A74" s="45">
        <v>21186</v>
      </c>
      <c r="B74" s="72">
        <v>50000</v>
      </c>
      <c r="C74" s="72">
        <v>600000</v>
      </c>
      <c r="D74" s="79" t="s">
        <v>270</v>
      </c>
      <c r="E74" s="80">
        <v>21182</v>
      </c>
      <c r="F74" s="70"/>
    </row>
    <row r="75" spans="1:6" ht="15" x14ac:dyDescent="0.25">
      <c r="A75" s="45">
        <v>20363</v>
      </c>
      <c r="B75" s="72">
        <v>44000</v>
      </c>
      <c r="C75" s="72">
        <v>528000</v>
      </c>
      <c r="D75" s="79" t="s">
        <v>271</v>
      </c>
      <c r="E75" s="80">
        <v>20362</v>
      </c>
      <c r="F75" s="70"/>
    </row>
    <row r="76" spans="1:6" ht="15" x14ac:dyDescent="0.25">
      <c r="A76" s="45">
        <v>19085</v>
      </c>
      <c r="B76" s="72">
        <v>38000</v>
      </c>
      <c r="C76" s="72">
        <v>456000</v>
      </c>
      <c r="D76" s="79" t="s">
        <v>272</v>
      </c>
      <c r="E76" s="80">
        <v>19099</v>
      </c>
      <c r="F76" s="70"/>
    </row>
    <row r="77" spans="1:6" ht="15" x14ac:dyDescent="0.25">
      <c r="A77" s="45">
        <v>18902</v>
      </c>
      <c r="B77" s="72">
        <v>34000</v>
      </c>
      <c r="C77" s="72">
        <v>408000</v>
      </c>
      <c r="D77" s="79" t="s">
        <v>279</v>
      </c>
      <c r="E77" s="80">
        <v>18898</v>
      </c>
      <c r="F77" s="70" t="s">
        <v>280</v>
      </c>
    </row>
    <row r="78" spans="1:6" ht="15" x14ac:dyDescent="0.25">
      <c r="A78" s="45">
        <v>18629</v>
      </c>
      <c r="B78" s="72">
        <v>27000</v>
      </c>
      <c r="C78" s="72">
        <v>324000</v>
      </c>
      <c r="D78" s="79" t="s">
        <v>278</v>
      </c>
      <c r="E78" s="80">
        <v>18628</v>
      </c>
      <c r="F78" s="70"/>
    </row>
    <row r="79" spans="1:6" ht="15" x14ac:dyDescent="0.25">
      <c r="A79" s="45">
        <v>17958</v>
      </c>
      <c r="B79" s="72">
        <v>22000</v>
      </c>
      <c r="C79" s="72">
        <v>264000</v>
      </c>
      <c r="D79" s="79" t="s">
        <v>277</v>
      </c>
      <c r="E79" s="80">
        <v>17954</v>
      </c>
      <c r="F79" s="70"/>
    </row>
    <row r="80" spans="1:6" ht="15" x14ac:dyDescent="0.25">
      <c r="A80" s="45">
        <v>17593</v>
      </c>
      <c r="B80" s="72">
        <v>19000</v>
      </c>
      <c r="C80" s="72">
        <v>228000</v>
      </c>
      <c r="D80" s="79" t="s">
        <v>275</v>
      </c>
      <c r="E80" s="80">
        <v>17595</v>
      </c>
      <c r="F80" s="70"/>
    </row>
    <row r="81" spans="1:6" ht="15" x14ac:dyDescent="0.25">
      <c r="A81" s="45">
        <v>17441</v>
      </c>
      <c r="B81" s="72">
        <v>17000</v>
      </c>
      <c r="C81" s="72">
        <v>204000</v>
      </c>
      <c r="D81" s="79" t="s">
        <v>274</v>
      </c>
      <c r="E81" s="80">
        <v>17435</v>
      </c>
      <c r="F81" s="70"/>
    </row>
    <row r="82" spans="1:6" ht="15" x14ac:dyDescent="0.25">
      <c r="A82" s="45">
        <v>17076</v>
      </c>
      <c r="B82" s="72">
        <v>12500</v>
      </c>
      <c r="C82" s="72">
        <v>150000</v>
      </c>
      <c r="D82" s="79" t="s">
        <v>273</v>
      </c>
      <c r="E82" s="80">
        <v>17083</v>
      </c>
      <c r="F82" s="70"/>
    </row>
    <row r="83" spans="1:6" ht="15" x14ac:dyDescent="0.25">
      <c r="A83" s="45">
        <v>16984</v>
      </c>
      <c r="B83" s="72">
        <v>10000</v>
      </c>
      <c r="C83" s="72">
        <v>120000</v>
      </c>
      <c r="D83" s="81" t="s">
        <v>276</v>
      </c>
      <c r="E83" s="80">
        <v>16716</v>
      </c>
      <c r="F83" s="70"/>
    </row>
    <row r="84" spans="1:6" ht="15" x14ac:dyDescent="0.25">
      <c r="A84" s="45">
        <v>16528</v>
      </c>
      <c r="B84" s="82"/>
      <c r="C84" s="72">
        <v>120000</v>
      </c>
      <c r="D84" s="79" t="s">
        <v>105</v>
      </c>
      <c r="E84" s="79"/>
      <c r="F84" s="70"/>
    </row>
    <row r="85" spans="1:6" ht="15" x14ac:dyDescent="0.25">
      <c r="A85" s="45">
        <v>16316</v>
      </c>
      <c r="B85" s="82"/>
      <c r="C85" s="72">
        <v>60000</v>
      </c>
      <c r="D85" s="79" t="s">
        <v>106</v>
      </c>
      <c r="E85" s="79"/>
      <c r="F85" s="70"/>
    </row>
    <row r="86" spans="1:6" ht="15" x14ac:dyDescent="0.25">
      <c r="A86" s="45">
        <v>16072</v>
      </c>
      <c r="B86" s="82"/>
      <c r="C86" s="72">
        <v>48000</v>
      </c>
      <c r="D86" s="79" t="s">
        <v>107</v>
      </c>
      <c r="E86" s="79"/>
      <c r="F86" s="70"/>
    </row>
    <row r="87" spans="1:6" ht="15" x14ac:dyDescent="0.25">
      <c r="A87" s="45">
        <v>15342</v>
      </c>
      <c r="B87" s="82"/>
      <c r="C87" s="72">
        <v>42000</v>
      </c>
      <c r="D87" s="79" t="s">
        <v>107</v>
      </c>
      <c r="E87" s="79"/>
      <c r="F87" s="70"/>
    </row>
    <row r="88" spans="1:6" ht="15" x14ac:dyDescent="0.25">
      <c r="A88" s="45">
        <v>15067</v>
      </c>
      <c r="B88" s="82"/>
      <c r="C88" s="72">
        <v>30000</v>
      </c>
      <c r="D88" s="79" t="s">
        <v>108</v>
      </c>
      <c r="E88" s="79"/>
      <c r="F88" s="70"/>
    </row>
    <row r="89" spans="1:6" ht="15" x14ac:dyDescent="0.25">
      <c r="A89" s="45">
        <v>14062</v>
      </c>
      <c r="B89" s="82"/>
      <c r="C89" s="72">
        <v>18000</v>
      </c>
      <c r="D89" s="79" t="s">
        <v>109</v>
      </c>
      <c r="E89" s="79"/>
      <c r="F89" s="70"/>
    </row>
    <row r="90" spans="1:6" ht="15" x14ac:dyDescent="0.25">
      <c r="A90" s="45">
        <v>13516</v>
      </c>
      <c r="B90" s="82"/>
      <c r="C90" s="72">
        <v>15000</v>
      </c>
      <c r="D90" s="79" t="s">
        <v>110</v>
      </c>
      <c r="E90" s="79"/>
      <c r="F90" s="70"/>
    </row>
    <row r="91" spans="1:6" ht="15" x14ac:dyDescent="0.25">
      <c r="A91" s="45">
        <v>13150</v>
      </c>
      <c r="B91" s="82"/>
      <c r="C91" s="72">
        <v>12000</v>
      </c>
      <c r="D91" s="79" t="s">
        <v>111</v>
      </c>
      <c r="E91" s="79"/>
      <c r="F91" s="70"/>
    </row>
    <row r="92" spans="1:6" ht="15" x14ac:dyDescent="0.25">
      <c r="A92" s="45">
        <v>11140</v>
      </c>
      <c r="B92" s="82"/>
      <c r="C92" s="72">
        <v>10800</v>
      </c>
      <c r="D92" s="79" t="s">
        <v>112</v>
      </c>
      <c r="E92" s="79"/>
      <c r="F92" s="70"/>
    </row>
    <row r="93" spans="1:6" x14ac:dyDescent="0.2">
      <c r="E93" s="7"/>
    </row>
    <row r="94" spans="1:6" ht="15" x14ac:dyDescent="0.2">
      <c r="B94" s="83" t="s">
        <v>167</v>
      </c>
      <c r="E94" s="7"/>
    </row>
    <row r="95" spans="1:6" ht="15" x14ac:dyDescent="0.2">
      <c r="B95" s="70" t="s">
        <v>283</v>
      </c>
      <c r="E95" s="7"/>
    </row>
    <row r="96" spans="1:6" ht="15" x14ac:dyDescent="0.2">
      <c r="B96" s="70"/>
      <c r="E96" s="7"/>
    </row>
    <row r="97" spans="2:5" ht="15" x14ac:dyDescent="0.2">
      <c r="B97" s="83" t="s">
        <v>168</v>
      </c>
      <c r="E97" s="7"/>
    </row>
    <row r="98" spans="2:5" ht="12.75" customHeight="1" x14ac:dyDescent="0.25">
      <c r="B98" s="75" t="s">
        <v>281</v>
      </c>
    </row>
    <row r="99" spans="2:5" ht="12.75" customHeight="1" x14ac:dyDescent="0.25">
      <c r="B99" s="75" t="s">
        <v>282</v>
      </c>
    </row>
    <row r="100" spans="2:5" ht="12.75" customHeight="1" x14ac:dyDescent="0.25">
      <c r="B100" s="70"/>
    </row>
  </sheetData>
  <phoneticPr fontId="5" type="noConversion"/>
  <pageMargins left="0.75" right="0.75" top="1" bottom="1" header="0.4921259845" footer="0.492125984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pane xSplit="1" ySplit="3" topLeftCell="B4" activePane="bottomRight" state="frozen"/>
      <selection pane="topRight" activeCell="B1" sqref="B1"/>
      <selection pane="bottomLeft" activeCell="A2" sqref="A2"/>
      <selection pane="bottomRight" sqref="A1:XFD1"/>
    </sheetView>
  </sheetViews>
  <sheetFormatPr baseColWidth="10" defaultColWidth="9.140625" defaultRowHeight="15" customHeight="1" x14ac:dyDescent="0.2"/>
  <cols>
    <col min="1" max="3" width="15.7109375" style="2" customWidth="1"/>
    <col min="4" max="4" width="34.7109375" style="2" customWidth="1"/>
    <col min="5" max="5" width="147.7109375" style="2" customWidth="1"/>
    <col min="6" max="16384" width="9.140625" style="2"/>
  </cols>
  <sheetData>
    <row r="1" spans="1:5" ht="15" hidden="1" customHeight="1" x14ac:dyDescent="0.25">
      <c r="A1" s="144" t="s">
        <v>582</v>
      </c>
      <c r="B1" s="90" t="s">
        <v>11</v>
      </c>
      <c r="C1" s="90" t="s">
        <v>12</v>
      </c>
      <c r="D1" s="144"/>
      <c r="E1" s="144"/>
    </row>
    <row r="2" spans="1:5" ht="15" customHeight="1" x14ac:dyDescent="0.25">
      <c r="A2" s="392" t="s">
        <v>0</v>
      </c>
      <c r="B2" s="381" t="s">
        <v>674</v>
      </c>
      <c r="C2" s="381"/>
      <c r="D2" s="392" t="s">
        <v>181</v>
      </c>
      <c r="E2" s="122"/>
    </row>
    <row r="3" spans="1:5" ht="15" customHeight="1" x14ac:dyDescent="0.25">
      <c r="A3" s="392"/>
      <c r="B3" s="282" t="s">
        <v>629</v>
      </c>
      <c r="C3" s="282" t="s">
        <v>478</v>
      </c>
      <c r="D3" s="392"/>
      <c r="E3" s="283" t="s">
        <v>16</v>
      </c>
    </row>
    <row r="4" spans="1:5" ht="15" customHeight="1" x14ac:dyDescent="0.25">
      <c r="A4" s="186">
        <v>36892</v>
      </c>
      <c r="B4" s="311">
        <v>1.2999999999999999E-3</v>
      </c>
      <c r="C4" s="311">
        <v>2.2000000000000001E-3</v>
      </c>
      <c r="D4" s="158"/>
      <c r="E4" s="139" t="s">
        <v>76</v>
      </c>
    </row>
    <row r="5" spans="1:5" ht="15" customHeight="1" x14ac:dyDescent="0.25">
      <c r="A5" s="186">
        <v>36526</v>
      </c>
      <c r="B5" s="311">
        <v>1.1000000000000001E-3</v>
      </c>
      <c r="C5" s="311">
        <v>1.6999999999999999E-3</v>
      </c>
      <c r="D5" s="185"/>
      <c r="E5" s="139"/>
    </row>
    <row r="6" spans="1:5" ht="15" customHeight="1" x14ac:dyDescent="0.25">
      <c r="A6" s="186">
        <v>36161</v>
      </c>
      <c r="B6" s="311">
        <v>8.0000000000000004E-4</v>
      </c>
      <c r="C6" s="311">
        <v>1.2999999999999999E-3</v>
      </c>
      <c r="D6" s="139" t="s">
        <v>71</v>
      </c>
      <c r="E6" s="139"/>
    </row>
    <row r="7" spans="1:5" ht="15" customHeight="1" x14ac:dyDescent="0.25">
      <c r="A7" s="186">
        <v>35796</v>
      </c>
      <c r="B7" s="311">
        <v>5.0000000000000001E-4</v>
      </c>
      <c r="C7" s="311">
        <v>8.9999999999999998E-4</v>
      </c>
      <c r="D7" s="139" t="s">
        <v>71</v>
      </c>
      <c r="E7" s="139" t="s">
        <v>74</v>
      </c>
    </row>
    <row r="8" spans="1:5" ht="15" customHeight="1" x14ac:dyDescent="0.25">
      <c r="A8" s="186">
        <v>35431</v>
      </c>
      <c r="B8" s="311">
        <v>2.5000000000000001E-4</v>
      </c>
      <c r="C8" s="311">
        <v>4.4999999999999999E-4</v>
      </c>
      <c r="D8" s="139" t="s">
        <v>71</v>
      </c>
      <c r="E8" s="139" t="s">
        <v>72</v>
      </c>
    </row>
    <row r="9" spans="1:5" ht="15" customHeight="1" x14ac:dyDescent="0.25">
      <c r="A9" s="144"/>
      <c r="B9" s="144"/>
      <c r="C9" s="144"/>
      <c r="D9" s="144"/>
      <c r="E9" s="144"/>
    </row>
    <row r="10" spans="1:5" ht="15" customHeight="1" x14ac:dyDescent="0.25">
      <c r="A10" s="144"/>
      <c r="B10" s="146" t="s">
        <v>197</v>
      </c>
      <c r="C10" s="144"/>
      <c r="D10" s="144"/>
      <c r="E10" s="144"/>
    </row>
    <row r="11" spans="1:5" ht="15" customHeight="1" x14ac:dyDescent="0.25">
      <c r="A11" s="144"/>
      <c r="B11" s="144" t="s">
        <v>394</v>
      </c>
      <c r="C11" s="144"/>
      <c r="D11" s="144"/>
      <c r="E11" s="144"/>
    </row>
    <row r="12" spans="1:5" ht="15" customHeight="1" x14ac:dyDescent="0.25">
      <c r="A12" s="144"/>
      <c r="B12" s="144"/>
      <c r="C12" s="144"/>
      <c r="D12" s="144"/>
      <c r="E12" s="144"/>
    </row>
    <row r="13" spans="1:5" ht="15" customHeight="1" x14ac:dyDescent="0.25">
      <c r="A13" s="144"/>
      <c r="B13" s="144"/>
      <c r="C13" s="144"/>
      <c r="D13" s="144"/>
      <c r="E13" s="144"/>
    </row>
    <row r="14" spans="1:5" ht="15" customHeight="1" x14ac:dyDescent="0.25">
      <c r="A14" s="144"/>
      <c r="B14" s="144"/>
      <c r="C14" s="144"/>
      <c r="D14" s="144"/>
      <c r="E14" s="144"/>
    </row>
    <row r="15" spans="1:5" ht="15" customHeight="1" x14ac:dyDescent="0.25">
      <c r="A15" s="144"/>
      <c r="B15" s="312"/>
      <c r="C15" s="144"/>
      <c r="D15" s="144"/>
      <c r="E15" s="144"/>
    </row>
    <row r="16" spans="1:5" ht="15" customHeight="1" x14ac:dyDescent="0.25">
      <c r="A16" s="144"/>
      <c r="B16" s="312"/>
      <c r="C16" s="144"/>
      <c r="D16" s="144"/>
      <c r="E16" s="144"/>
    </row>
    <row r="17" spans="1:5" ht="15" customHeight="1" x14ac:dyDescent="0.25">
      <c r="A17" s="144"/>
      <c r="B17" s="312"/>
      <c r="C17" s="144"/>
      <c r="D17" s="144"/>
      <c r="E17" s="144"/>
    </row>
    <row r="18" spans="1:5" ht="15" customHeight="1" x14ac:dyDescent="0.25">
      <c r="B18" s="312"/>
    </row>
    <row r="19" spans="1:5" ht="15" customHeight="1" x14ac:dyDescent="0.25">
      <c r="B19" s="312"/>
    </row>
  </sheetData>
  <mergeCells count="3">
    <mergeCell ref="B2:C2"/>
    <mergeCell ref="A2:A3"/>
    <mergeCell ref="D2:D3"/>
  </mergeCells>
  <phoneticPr fontId="5"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workbookViewId="0">
      <pane xSplit="1" ySplit="3" topLeftCell="B4" activePane="bottomRight" state="frozen"/>
      <selection pane="topRight" activeCell="B1" sqref="B1"/>
      <selection pane="bottomLeft" activeCell="A3" sqref="A3"/>
      <selection pane="bottomRight" activeCell="E4" sqref="E4"/>
    </sheetView>
  </sheetViews>
  <sheetFormatPr baseColWidth="10" defaultColWidth="11.42578125" defaultRowHeight="15" x14ac:dyDescent="0.25"/>
  <cols>
    <col min="8" max="8" width="47.140625" customWidth="1"/>
    <col min="9" max="9" width="43.28515625" customWidth="1"/>
  </cols>
  <sheetData>
    <row r="1" spans="1:16" hidden="1" x14ac:dyDescent="0.25">
      <c r="A1" t="s">
        <v>582</v>
      </c>
      <c r="B1" t="s">
        <v>60</v>
      </c>
      <c r="C1" t="s">
        <v>61</v>
      </c>
      <c r="D1" t="s">
        <v>656</v>
      </c>
      <c r="E1" t="s">
        <v>657</v>
      </c>
      <c r="F1" t="s">
        <v>662</v>
      </c>
      <c r="G1" t="s">
        <v>663</v>
      </c>
      <c r="H1" s="153"/>
      <c r="I1" s="153"/>
      <c r="J1" s="90"/>
    </row>
    <row r="2" spans="1:16" ht="15" customHeight="1" x14ac:dyDescent="0.25">
      <c r="A2" s="258"/>
      <c r="B2" s="407" t="s">
        <v>654</v>
      </c>
      <c r="C2" s="407"/>
      <c r="D2" s="407" t="s">
        <v>382</v>
      </c>
      <c r="E2" s="407"/>
      <c r="F2" s="408" t="s">
        <v>659</v>
      </c>
      <c r="G2" s="408"/>
      <c r="H2" s="127" t="s">
        <v>181</v>
      </c>
      <c r="I2" s="127"/>
      <c r="J2" s="90"/>
    </row>
    <row r="3" spans="1:16" x14ac:dyDescent="0.25">
      <c r="A3" s="127" t="s">
        <v>0</v>
      </c>
      <c r="B3" s="127" t="s">
        <v>629</v>
      </c>
      <c r="C3" s="127" t="s">
        <v>478</v>
      </c>
      <c r="D3" s="127" t="s">
        <v>629</v>
      </c>
      <c r="E3" s="127" t="s">
        <v>478</v>
      </c>
      <c r="F3" s="127" t="s">
        <v>629</v>
      </c>
      <c r="G3" s="127" t="s">
        <v>478</v>
      </c>
      <c r="H3" s="127"/>
      <c r="I3" s="127"/>
      <c r="J3" s="90"/>
    </row>
    <row r="4" spans="1:16" x14ac:dyDescent="0.25">
      <c r="A4" s="186">
        <v>40544</v>
      </c>
      <c r="B4" s="153"/>
      <c r="C4" s="153"/>
      <c r="D4" s="248">
        <v>2.4000000000000001E-4</v>
      </c>
      <c r="E4" s="248">
        <v>3.6000000000000002E-4</v>
      </c>
      <c r="F4" s="153"/>
      <c r="G4" s="260"/>
      <c r="H4" s="155" t="s">
        <v>655</v>
      </c>
      <c r="I4" s="155" t="s">
        <v>658</v>
      </c>
      <c r="J4" s="90"/>
    </row>
    <row r="5" spans="1:16" x14ac:dyDescent="0.25">
      <c r="A5" s="186">
        <v>40179</v>
      </c>
      <c r="B5" s="248">
        <v>2.4000000000000001E-4</v>
      </c>
      <c r="C5" s="248">
        <v>3.6000000000000002E-4</v>
      </c>
      <c r="D5" s="248"/>
      <c r="E5" s="248"/>
      <c r="F5" s="269">
        <v>8.31</v>
      </c>
      <c r="G5" s="270">
        <v>12.46</v>
      </c>
      <c r="H5" s="155" t="s">
        <v>660</v>
      </c>
      <c r="I5" s="155"/>
      <c r="J5" s="67"/>
      <c r="K5" s="271"/>
      <c r="L5" s="271"/>
      <c r="M5" s="271"/>
    </row>
    <row r="6" spans="1:16" x14ac:dyDescent="0.25">
      <c r="A6" s="186">
        <v>39814</v>
      </c>
      <c r="B6" s="248">
        <v>2.4000000000000001E-4</v>
      </c>
      <c r="C6" s="248">
        <v>3.6000000000000002E-4</v>
      </c>
      <c r="D6" s="248"/>
      <c r="E6" s="248"/>
      <c r="F6" s="269">
        <v>8.23</v>
      </c>
      <c r="G6" s="270">
        <v>12.35</v>
      </c>
      <c r="H6" s="155"/>
      <c r="I6" s="155"/>
      <c r="J6" s="67"/>
      <c r="K6" s="271"/>
      <c r="L6" s="271"/>
      <c r="M6" s="271"/>
    </row>
    <row r="7" spans="1:16" x14ac:dyDescent="0.25">
      <c r="A7" s="186">
        <v>39448</v>
      </c>
      <c r="B7" s="248">
        <v>2.4000000000000001E-4</v>
      </c>
      <c r="C7" s="248">
        <v>3.6000000000000002E-4</v>
      </c>
      <c r="D7" s="248"/>
      <c r="E7" s="248"/>
      <c r="F7" s="269">
        <v>7.99</v>
      </c>
      <c r="G7" s="270">
        <v>11.98</v>
      </c>
      <c r="H7" s="155"/>
      <c r="I7" s="155"/>
      <c r="J7" s="67"/>
      <c r="K7" s="271"/>
      <c r="L7" s="271"/>
      <c r="M7" s="271"/>
    </row>
    <row r="8" spans="1:16" x14ac:dyDescent="0.25">
      <c r="A8" s="186">
        <v>39083</v>
      </c>
      <c r="B8" s="248">
        <v>2.4000000000000001E-4</v>
      </c>
      <c r="C8" s="248">
        <v>3.6000000000000002E-4</v>
      </c>
      <c r="D8" s="248"/>
      <c r="E8" s="248"/>
      <c r="F8" s="269">
        <v>7.72</v>
      </c>
      <c r="G8" s="270">
        <v>11.59</v>
      </c>
      <c r="H8" s="155"/>
      <c r="I8" s="155"/>
      <c r="J8" s="67"/>
      <c r="K8" s="271"/>
      <c r="L8" s="271"/>
      <c r="M8" s="271"/>
    </row>
    <row r="9" spans="1:16" x14ac:dyDescent="0.25">
      <c r="A9" s="186">
        <v>38718</v>
      </c>
      <c r="B9" s="248">
        <v>2.4000000000000001E-4</v>
      </c>
      <c r="C9" s="248">
        <v>3.6000000000000002E-4</v>
      </c>
      <c r="D9" s="248"/>
      <c r="E9" s="248"/>
      <c r="F9" s="269">
        <v>7.46</v>
      </c>
      <c r="G9" s="270">
        <v>11.18</v>
      </c>
      <c r="H9" s="155" t="s">
        <v>661</v>
      </c>
      <c r="I9" s="155"/>
      <c r="J9" s="67"/>
      <c r="K9" s="271"/>
      <c r="L9" s="271"/>
      <c r="M9" s="271"/>
    </row>
    <row r="10" spans="1:16" x14ac:dyDescent="0.25">
      <c r="A10" s="186">
        <v>38353</v>
      </c>
      <c r="B10" s="248">
        <v>2.4000000000000001E-4</v>
      </c>
      <c r="C10" s="248">
        <v>3.6000000000000002E-4</v>
      </c>
      <c r="D10" s="248"/>
      <c r="E10" s="248"/>
      <c r="F10" s="269">
        <v>7.25</v>
      </c>
      <c r="G10" s="270">
        <v>10.87</v>
      </c>
      <c r="H10" s="155"/>
      <c r="I10" s="155"/>
      <c r="J10" s="67"/>
      <c r="K10" s="271"/>
      <c r="L10" s="271"/>
      <c r="M10" s="271"/>
    </row>
    <row r="11" spans="1:16" x14ac:dyDescent="0.25">
      <c r="A11" s="186">
        <v>37987</v>
      </c>
      <c r="B11" s="248">
        <v>2.4000000000000001E-4</v>
      </c>
      <c r="C11" s="248">
        <v>3.6000000000000002E-4</v>
      </c>
      <c r="D11" s="248"/>
      <c r="E11" s="248"/>
      <c r="F11" s="269">
        <v>7.13</v>
      </c>
      <c r="G11" s="270">
        <v>10.7</v>
      </c>
      <c r="H11" s="155"/>
      <c r="I11" s="155"/>
      <c r="J11" s="67"/>
      <c r="K11" s="271"/>
      <c r="L11" s="271"/>
      <c r="M11" s="271"/>
    </row>
    <row r="12" spans="1:16" x14ac:dyDescent="0.25">
      <c r="A12" s="186">
        <v>37622</v>
      </c>
      <c r="B12" s="248">
        <v>2.4000000000000001E-4</v>
      </c>
      <c r="C12" s="248">
        <v>3.6000000000000002E-4</v>
      </c>
      <c r="D12" s="248"/>
      <c r="E12" s="248"/>
      <c r="F12" s="269">
        <v>7</v>
      </c>
      <c r="G12" s="270">
        <v>10.51</v>
      </c>
      <c r="H12" s="155"/>
      <c r="I12" s="155"/>
      <c r="J12" s="67"/>
      <c r="K12" s="271"/>
      <c r="L12" s="271"/>
      <c r="M12" s="271"/>
    </row>
    <row r="13" spans="1:16" x14ac:dyDescent="0.25">
      <c r="A13" s="186">
        <v>37257</v>
      </c>
      <c r="B13" s="248">
        <v>2.4000000000000001E-4</v>
      </c>
      <c r="C13" s="248">
        <v>3.6000000000000002E-4</v>
      </c>
      <c r="D13" s="248"/>
      <c r="E13" s="248"/>
      <c r="F13" s="272">
        <v>6.7720000000000002</v>
      </c>
      <c r="G13" s="273">
        <v>10.157999999999999</v>
      </c>
      <c r="H13" s="155"/>
      <c r="I13" s="155"/>
      <c r="J13" s="67"/>
      <c r="K13" s="271"/>
      <c r="L13" s="271"/>
      <c r="M13" s="271"/>
    </row>
    <row r="14" spans="1:16" x14ac:dyDescent="0.25">
      <c r="A14" s="186">
        <v>36892</v>
      </c>
      <c r="B14" s="248">
        <v>2.4000000000000001E-4</v>
      </c>
      <c r="C14" s="248">
        <v>3.6000000000000002E-4</v>
      </c>
      <c r="D14" s="248"/>
      <c r="E14" s="248"/>
      <c r="F14" s="261">
        <v>64.62</v>
      </c>
      <c r="G14" s="261">
        <v>43.08</v>
      </c>
      <c r="H14" s="155"/>
      <c r="I14" s="155"/>
      <c r="J14" s="72"/>
      <c r="K14" s="274"/>
      <c r="L14" s="271"/>
      <c r="M14" s="271"/>
      <c r="O14" s="275"/>
      <c r="P14" s="275"/>
    </row>
    <row r="15" spans="1:16" x14ac:dyDescent="0.25">
      <c r="A15" s="186">
        <v>36526</v>
      </c>
      <c r="B15" s="248">
        <v>2.4000000000000001E-4</v>
      </c>
      <c r="C15" s="248">
        <v>3.6000000000000002E-4</v>
      </c>
      <c r="D15" s="248"/>
      <c r="E15" s="248"/>
      <c r="F15" s="276">
        <v>63.5</v>
      </c>
      <c r="G15" s="276">
        <v>42.34</v>
      </c>
      <c r="H15" s="155" t="s">
        <v>668</v>
      </c>
      <c r="I15" s="155"/>
      <c r="J15" s="72"/>
      <c r="K15" s="274"/>
      <c r="L15" s="271"/>
      <c r="M15" s="271"/>
      <c r="O15" s="275"/>
    </row>
    <row r="16" spans="1:16" x14ac:dyDescent="0.25">
      <c r="A16" s="186">
        <v>36161</v>
      </c>
      <c r="B16" s="248">
        <v>2.4000000000000001E-4</v>
      </c>
      <c r="C16" s="248">
        <v>3.6000000000000002E-4</v>
      </c>
      <c r="D16" s="248"/>
      <c r="E16" s="248"/>
      <c r="F16" s="261">
        <v>41.68</v>
      </c>
      <c r="G16" s="261">
        <v>62.52</v>
      </c>
      <c r="H16" s="155"/>
      <c r="I16" s="155"/>
      <c r="J16" s="72"/>
      <c r="K16" s="274"/>
      <c r="L16" s="271"/>
      <c r="M16" s="271"/>
      <c r="O16" s="275"/>
    </row>
    <row r="17" spans="1:15" x14ac:dyDescent="0.25">
      <c r="A17" s="186">
        <v>35796</v>
      </c>
      <c r="B17" s="248">
        <v>2.4000000000000001E-4</v>
      </c>
      <c r="C17" s="248">
        <v>3.6000000000000002E-4</v>
      </c>
      <c r="D17" s="248"/>
      <c r="E17" s="248"/>
      <c r="F17" s="276">
        <v>40.58</v>
      </c>
      <c r="G17" s="276">
        <v>60.87</v>
      </c>
      <c r="H17" s="155" t="s">
        <v>668</v>
      </c>
      <c r="I17" s="155"/>
      <c r="J17" s="72"/>
      <c r="K17" s="274"/>
      <c r="L17" s="271"/>
      <c r="M17" s="271"/>
      <c r="O17" s="275"/>
    </row>
    <row r="18" spans="1:15" x14ac:dyDescent="0.25">
      <c r="A18" s="186">
        <v>35431</v>
      </c>
      <c r="B18" s="248">
        <v>2.4000000000000001E-4</v>
      </c>
      <c r="C18" s="248">
        <v>3.6000000000000002E-4</v>
      </c>
      <c r="D18" s="248"/>
      <c r="E18" s="248"/>
      <c r="F18" s="276">
        <v>39.51</v>
      </c>
      <c r="G18" s="276">
        <v>59.27</v>
      </c>
      <c r="H18" s="155" t="s">
        <v>668</v>
      </c>
      <c r="I18" s="155"/>
      <c r="J18" s="72"/>
      <c r="K18" s="274"/>
      <c r="L18" s="271"/>
      <c r="M18" s="271"/>
      <c r="O18" s="275"/>
    </row>
    <row r="19" spans="1:15" x14ac:dyDescent="0.25">
      <c r="A19" s="186">
        <v>35065</v>
      </c>
      <c r="B19" s="248">
        <v>2.4000000000000001E-4</v>
      </c>
      <c r="C19" s="248">
        <v>3.6000000000000002E-4</v>
      </c>
      <c r="D19" s="248"/>
      <c r="E19" s="248"/>
      <c r="F19" s="261">
        <v>38.72</v>
      </c>
      <c r="G19" s="261">
        <v>58.08</v>
      </c>
      <c r="H19" s="153"/>
      <c r="I19" s="153"/>
      <c r="J19" s="72"/>
      <c r="K19" s="274"/>
      <c r="L19" s="271"/>
      <c r="M19" s="271"/>
      <c r="O19" s="275"/>
    </row>
    <row r="20" spans="1:15" x14ac:dyDescent="0.25">
      <c r="A20" s="186">
        <v>34700</v>
      </c>
      <c r="B20" s="248">
        <v>2.4000000000000001E-4</v>
      </c>
      <c r="C20" s="248">
        <v>3.6000000000000002E-4</v>
      </c>
      <c r="D20" s="248"/>
      <c r="E20" s="248"/>
      <c r="F20" s="261"/>
      <c r="G20" s="261"/>
      <c r="H20" s="153"/>
      <c r="I20" s="153"/>
      <c r="J20" s="72"/>
      <c r="K20" s="274"/>
      <c r="L20" s="271"/>
      <c r="M20" s="271"/>
      <c r="O20" s="275"/>
    </row>
    <row r="21" spans="1:15" x14ac:dyDescent="0.25">
      <c r="A21" s="186">
        <v>34335</v>
      </c>
      <c r="B21" s="248">
        <v>2.4000000000000001E-4</v>
      </c>
      <c r="C21" s="248">
        <v>3.6000000000000002E-4</v>
      </c>
      <c r="D21" s="248"/>
      <c r="E21" s="248"/>
      <c r="F21" s="261">
        <v>36.76</v>
      </c>
      <c r="G21" s="261">
        <v>55.14</v>
      </c>
      <c r="H21" s="153"/>
      <c r="I21" s="153"/>
      <c r="J21" s="72"/>
      <c r="K21" s="274"/>
      <c r="L21" s="271"/>
      <c r="M21" s="271"/>
      <c r="O21" s="275"/>
    </row>
    <row r="22" spans="1:15" x14ac:dyDescent="0.25">
      <c r="A22" s="186">
        <v>33970</v>
      </c>
      <c r="B22" s="248">
        <v>2.4000000000000001E-4</v>
      </c>
      <c r="C22" s="248">
        <v>3.6000000000000002E-4</v>
      </c>
      <c r="D22" s="248"/>
      <c r="E22" s="248"/>
      <c r="F22" s="261"/>
      <c r="G22" s="261"/>
      <c r="H22" s="153"/>
      <c r="I22" s="153"/>
      <c r="J22" s="72"/>
      <c r="K22" s="274"/>
      <c r="L22" s="271"/>
      <c r="M22" s="271"/>
      <c r="O22" s="275"/>
    </row>
    <row r="23" spans="1:15" x14ac:dyDescent="0.25">
      <c r="A23" s="186">
        <v>33604</v>
      </c>
      <c r="B23" s="248">
        <v>2.4000000000000001E-4</v>
      </c>
      <c r="C23" s="248">
        <v>3.6000000000000002E-4</v>
      </c>
      <c r="D23" s="248"/>
      <c r="E23" s="248"/>
      <c r="F23" s="261"/>
      <c r="G23" s="261"/>
      <c r="H23" s="153"/>
      <c r="I23" s="153"/>
      <c r="J23" s="72"/>
      <c r="K23" s="274"/>
      <c r="L23" s="271"/>
      <c r="M23" s="271"/>
      <c r="O23" s="275"/>
    </row>
    <row r="24" spans="1:15" x14ac:dyDescent="0.25">
      <c r="A24" s="186">
        <v>33239</v>
      </c>
      <c r="B24" s="248">
        <v>2.4000000000000001E-4</v>
      </c>
      <c r="C24" s="248">
        <v>3.6000000000000002E-4</v>
      </c>
      <c r="D24" s="248"/>
      <c r="E24" s="248"/>
      <c r="F24" s="261"/>
      <c r="G24" s="261"/>
      <c r="H24" s="153"/>
      <c r="I24" s="153"/>
      <c r="J24" s="72"/>
      <c r="K24" s="274"/>
      <c r="L24" s="271"/>
      <c r="M24" s="271"/>
      <c r="O24" s="275"/>
    </row>
    <row r="25" spans="1:15" x14ac:dyDescent="0.25">
      <c r="A25" s="186">
        <v>32874</v>
      </c>
      <c r="B25" s="248">
        <v>2.4000000000000001E-4</v>
      </c>
      <c r="C25" s="248">
        <v>3.6000000000000002E-4</v>
      </c>
      <c r="D25" s="248"/>
      <c r="E25" s="248"/>
      <c r="F25" s="261"/>
      <c r="G25" s="261"/>
      <c r="H25" s="153"/>
      <c r="I25" s="153"/>
      <c r="J25" s="72"/>
      <c r="K25" s="274"/>
      <c r="L25" s="271"/>
      <c r="M25" s="271"/>
      <c r="O25" s="275"/>
    </row>
    <row r="26" spans="1:15" x14ac:dyDescent="0.25">
      <c r="A26" s="186">
        <v>32509</v>
      </c>
      <c r="B26" s="248">
        <v>2.4000000000000001E-4</v>
      </c>
      <c r="C26" s="248">
        <v>3.6000000000000002E-4</v>
      </c>
      <c r="D26" s="248"/>
      <c r="E26" s="248"/>
      <c r="F26" s="261"/>
      <c r="G26" s="261"/>
      <c r="H26" s="153"/>
      <c r="I26" s="153"/>
      <c r="J26" s="72"/>
      <c r="K26" s="274"/>
      <c r="L26" s="271"/>
      <c r="M26" s="271"/>
      <c r="O26" s="275"/>
    </row>
    <row r="27" spans="1:15" x14ac:dyDescent="0.25">
      <c r="A27" s="186">
        <v>32143</v>
      </c>
      <c r="B27" s="248">
        <v>2.4000000000000001E-4</v>
      </c>
      <c r="C27" s="248">
        <v>3.6000000000000002E-4</v>
      </c>
      <c r="D27" s="248"/>
      <c r="E27" s="248"/>
      <c r="F27" s="261"/>
      <c r="G27" s="261"/>
      <c r="H27" s="153"/>
      <c r="I27" s="153"/>
      <c r="J27" s="72"/>
      <c r="K27" s="274"/>
      <c r="L27" s="271"/>
      <c r="M27" s="271"/>
      <c r="O27" s="275"/>
    </row>
    <row r="28" spans="1:15" x14ac:dyDescent="0.25">
      <c r="A28" s="186">
        <v>31778</v>
      </c>
      <c r="B28" s="248">
        <v>2.4000000000000001E-4</v>
      </c>
      <c r="C28" s="248">
        <v>3.6000000000000002E-4</v>
      </c>
      <c r="D28" s="248"/>
      <c r="E28" s="248"/>
      <c r="F28" s="261"/>
      <c r="G28" s="261"/>
      <c r="H28" s="153"/>
      <c r="I28" s="153"/>
      <c r="J28" s="72"/>
      <c r="K28" s="274"/>
      <c r="L28" s="271"/>
      <c r="M28" s="271"/>
      <c r="O28" s="275"/>
    </row>
    <row r="29" spans="1:15" x14ac:dyDescent="0.25">
      <c r="A29" s="186">
        <v>31413</v>
      </c>
      <c r="B29" s="248">
        <v>2.4000000000000001E-4</v>
      </c>
      <c r="C29" s="248">
        <v>3.6000000000000002E-4</v>
      </c>
      <c r="D29" s="248"/>
      <c r="E29" s="248"/>
      <c r="F29" s="261"/>
      <c r="G29" s="261"/>
      <c r="H29" s="153"/>
      <c r="I29" s="153"/>
      <c r="J29" s="72"/>
      <c r="K29" s="274"/>
      <c r="L29" s="271"/>
      <c r="M29" s="271"/>
      <c r="O29" s="275"/>
    </row>
    <row r="30" spans="1:15" x14ac:dyDescent="0.25">
      <c r="A30" s="186">
        <v>31048</v>
      </c>
      <c r="B30" s="248">
        <v>2.4000000000000001E-4</v>
      </c>
      <c r="C30" s="248">
        <v>3.6000000000000002E-4</v>
      </c>
      <c r="D30" s="248"/>
      <c r="E30" s="248"/>
      <c r="F30" s="261"/>
      <c r="G30" s="261"/>
      <c r="H30" s="153"/>
      <c r="I30" s="153"/>
      <c r="J30" s="72"/>
      <c r="K30" s="274"/>
      <c r="L30" s="271"/>
      <c r="M30" s="271"/>
      <c r="O30" s="275"/>
    </row>
    <row r="31" spans="1:15" x14ac:dyDescent="0.25">
      <c r="A31" s="186">
        <v>30682</v>
      </c>
      <c r="B31" s="248">
        <v>2.4000000000000001E-4</v>
      </c>
      <c r="C31" s="248">
        <v>3.6000000000000002E-4</v>
      </c>
      <c r="D31" s="248"/>
      <c r="E31" s="248"/>
      <c r="F31" s="261"/>
      <c r="G31" s="261"/>
      <c r="H31" s="153"/>
      <c r="I31" s="153"/>
      <c r="J31" s="72"/>
      <c r="K31" s="274"/>
    </row>
    <row r="32" spans="1:15" x14ac:dyDescent="0.25">
      <c r="A32" s="186">
        <v>30317</v>
      </c>
      <c r="B32" s="248">
        <v>2.4000000000000001E-4</v>
      </c>
      <c r="C32" s="248">
        <v>3.6000000000000002E-4</v>
      </c>
      <c r="D32" s="248"/>
      <c r="E32" s="248"/>
      <c r="F32" s="261"/>
      <c r="G32" s="261"/>
      <c r="H32" s="153"/>
      <c r="I32" s="153"/>
      <c r="J32" s="72"/>
      <c r="K32" s="274"/>
    </row>
    <row r="33" spans="1:11" x14ac:dyDescent="0.25">
      <c r="A33" s="186">
        <v>29952</v>
      </c>
      <c r="B33" s="248">
        <v>2.4000000000000001E-4</v>
      </c>
      <c r="C33" s="248">
        <v>3.6000000000000002E-4</v>
      </c>
      <c r="D33" s="248"/>
      <c r="E33" s="248"/>
      <c r="F33" s="261"/>
      <c r="G33" s="261"/>
      <c r="H33" s="153"/>
      <c r="I33" s="153"/>
      <c r="J33" s="72"/>
      <c r="K33" s="274"/>
    </row>
    <row r="34" spans="1:11" x14ac:dyDescent="0.25">
      <c r="A34" s="186">
        <v>29587</v>
      </c>
      <c r="B34" s="248">
        <v>2.4000000000000001E-4</v>
      </c>
      <c r="C34" s="248">
        <v>3.6000000000000002E-4</v>
      </c>
      <c r="D34" s="248"/>
      <c r="E34" s="248"/>
      <c r="F34" s="261"/>
      <c r="G34" s="261"/>
      <c r="H34" s="153"/>
      <c r="I34" s="153"/>
      <c r="J34" s="72"/>
      <c r="K34" s="274"/>
    </row>
    <row r="35" spans="1:11" x14ac:dyDescent="0.25">
      <c r="A35" s="186">
        <v>29221</v>
      </c>
      <c r="B35" s="248">
        <v>2.4000000000000001E-4</v>
      </c>
      <c r="C35" s="248">
        <v>3.6000000000000002E-4</v>
      </c>
      <c r="D35" s="248"/>
      <c r="E35" s="248"/>
      <c r="F35" s="261"/>
      <c r="G35" s="261"/>
      <c r="H35" s="153"/>
      <c r="I35" s="153"/>
      <c r="J35" s="72"/>
      <c r="K35" s="274"/>
    </row>
    <row r="36" spans="1:11" x14ac:dyDescent="0.25">
      <c r="A36" s="186">
        <v>28856</v>
      </c>
      <c r="B36" s="248">
        <v>2.4000000000000001E-4</v>
      </c>
      <c r="C36" s="248">
        <v>3.6000000000000002E-4</v>
      </c>
      <c r="D36" s="248"/>
      <c r="E36" s="248"/>
      <c r="F36" s="261"/>
      <c r="G36" s="261"/>
      <c r="H36" s="153"/>
      <c r="I36" s="153"/>
      <c r="J36" s="72"/>
      <c r="K36" s="274"/>
    </row>
    <row r="37" spans="1:11" x14ac:dyDescent="0.25">
      <c r="A37" s="186">
        <v>28491</v>
      </c>
      <c r="B37" s="248">
        <v>2.4000000000000001E-4</v>
      </c>
      <c r="C37" s="248">
        <v>3.6000000000000002E-4</v>
      </c>
      <c r="D37" s="248"/>
      <c r="E37" s="248"/>
      <c r="F37" s="261"/>
      <c r="G37" s="261"/>
      <c r="H37" s="153"/>
      <c r="I37" s="153"/>
      <c r="J37" s="72"/>
      <c r="K37" s="274"/>
    </row>
    <row r="38" spans="1:11" x14ac:dyDescent="0.25">
      <c r="A38" s="186">
        <v>28126</v>
      </c>
      <c r="B38" s="248">
        <v>2.4000000000000001E-4</v>
      </c>
      <c r="C38" s="248">
        <v>3.6000000000000002E-4</v>
      </c>
      <c r="D38" s="248"/>
      <c r="E38" s="248"/>
      <c r="F38" s="261"/>
      <c r="G38" s="261"/>
      <c r="H38" s="153"/>
      <c r="I38" s="153"/>
      <c r="J38" s="72"/>
      <c r="K38" s="274"/>
    </row>
    <row r="39" spans="1:11" x14ac:dyDescent="0.25">
      <c r="A39" s="186">
        <v>27760</v>
      </c>
      <c r="B39" s="248">
        <v>2.4000000000000001E-4</v>
      </c>
      <c r="C39" s="248">
        <v>3.6000000000000002E-4</v>
      </c>
      <c r="D39" s="248"/>
      <c r="E39" s="248"/>
      <c r="F39" s="261"/>
      <c r="G39" s="261"/>
      <c r="H39" t="s">
        <v>734</v>
      </c>
      <c r="I39" s="155" t="s">
        <v>735</v>
      </c>
      <c r="J39" s="72"/>
      <c r="K39" s="274"/>
    </row>
    <row r="40" spans="1:11" x14ac:dyDescent="0.25">
      <c r="A40" s="186">
        <v>27395</v>
      </c>
      <c r="B40" s="248">
        <v>2.4000000000000001E-4</v>
      </c>
      <c r="C40" s="248">
        <v>3.6000000000000002E-4</v>
      </c>
      <c r="D40" s="248"/>
      <c r="E40" s="248"/>
      <c r="F40" s="261"/>
      <c r="G40" s="261"/>
      <c r="H40" s="155" t="s">
        <v>732</v>
      </c>
      <c r="I40" s="155" t="s">
        <v>733</v>
      </c>
      <c r="J40" s="72"/>
      <c r="K40" s="274"/>
    </row>
    <row r="41" spans="1:11" x14ac:dyDescent="0.25">
      <c r="A41" s="186">
        <v>24473</v>
      </c>
      <c r="B41" s="248">
        <v>1.6000000000000001E-4</v>
      </c>
      <c r="C41" s="248">
        <v>2.4000000000000001E-4</v>
      </c>
      <c r="D41" s="248"/>
      <c r="E41" s="248"/>
      <c r="F41" s="248"/>
      <c r="G41" s="248"/>
      <c r="H41" s="139" t="s">
        <v>736</v>
      </c>
      <c r="I41" s="139"/>
      <c r="J41" s="72"/>
      <c r="K41" s="274"/>
    </row>
    <row r="42" spans="1:11" x14ac:dyDescent="0.25">
      <c r="A42" s="90"/>
      <c r="B42" s="90"/>
      <c r="C42" s="90"/>
      <c r="D42" s="90"/>
      <c r="E42" s="90"/>
      <c r="F42" s="90"/>
      <c r="G42" s="90"/>
      <c r="H42" s="90"/>
      <c r="I42" s="90"/>
      <c r="J42" s="72"/>
      <c r="K42" s="274"/>
    </row>
    <row r="43" spans="1:11" x14ac:dyDescent="0.25">
      <c r="A43" s="90"/>
      <c r="B43" s="90"/>
      <c r="C43" s="90"/>
      <c r="D43" s="90"/>
      <c r="E43" s="90"/>
      <c r="F43" s="90"/>
      <c r="G43" s="90"/>
      <c r="H43" s="90"/>
      <c r="I43" s="90"/>
      <c r="J43" s="72"/>
      <c r="K43" s="274"/>
    </row>
    <row r="44" spans="1:11" x14ac:dyDescent="0.25">
      <c r="A44" s="90"/>
      <c r="B44" s="18" t="s">
        <v>197</v>
      </c>
      <c r="C44" s="90"/>
      <c r="D44" s="90"/>
      <c r="E44" s="90"/>
      <c r="F44" s="90"/>
      <c r="G44" s="90"/>
      <c r="H44" s="90"/>
      <c r="I44" s="90"/>
      <c r="J44" s="72"/>
      <c r="K44" s="274"/>
    </row>
    <row r="45" spans="1:11" x14ac:dyDescent="0.25">
      <c r="A45" s="90"/>
      <c r="B45" s="90" t="s">
        <v>758</v>
      </c>
      <c r="C45" s="90"/>
      <c r="D45" s="90"/>
      <c r="E45" s="90"/>
      <c r="F45" s="90"/>
      <c r="G45" s="90"/>
      <c r="H45" s="90"/>
      <c r="I45" s="90"/>
      <c r="J45" s="72"/>
      <c r="K45" s="274"/>
    </row>
    <row r="46" spans="1:11" x14ac:dyDescent="0.25">
      <c r="A46" s="90"/>
      <c r="B46" t="s">
        <v>759</v>
      </c>
      <c r="C46" s="90"/>
      <c r="D46" s="90"/>
      <c r="E46" s="90"/>
      <c r="F46" s="90"/>
      <c r="G46" s="90"/>
      <c r="H46" s="90"/>
      <c r="I46" s="90"/>
      <c r="J46" s="72"/>
      <c r="K46" s="274"/>
    </row>
    <row r="47" spans="1:11" x14ac:dyDescent="0.25">
      <c r="A47" s="90"/>
      <c r="B47" s="90" t="s">
        <v>667</v>
      </c>
      <c r="C47" s="90"/>
      <c r="D47" s="90"/>
      <c r="E47" s="90"/>
      <c r="F47" s="90"/>
      <c r="G47" s="90"/>
      <c r="H47" s="90"/>
      <c r="I47" s="90"/>
      <c r="J47" s="72"/>
      <c r="K47" s="274"/>
    </row>
    <row r="48" spans="1:11" x14ac:dyDescent="0.25">
      <c r="A48" s="90"/>
      <c r="B48" s="90" t="s">
        <v>666</v>
      </c>
      <c r="C48" s="90"/>
      <c r="D48" s="90"/>
      <c r="E48" s="90"/>
      <c r="F48" s="90"/>
      <c r="G48" s="90"/>
      <c r="H48" s="90"/>
      <c r="I48" s="90"/>
      <c r="J48" s="72"/>
      <c r="K48" s="274"/>
    </row>
    <row r="49" spans="1:11" x14ac:dyDescent="0.25">
      <c r="A49" s="90"/>
      <c r="B49" s="50"/>
      <c r="C49" s="90"/>
      <c r="D49" s="90"/>
      <c r="E49" s="90"/>
      <c r="F49" s="90"/>
      <c r="G49" s="90"/>
      <c r="H49" s="90"/>
      <c r="I49" s="90"/>
      <c r="J49" s="72"/>
      <c r="K49" s="274"/>
    </row>
    <row r="50" spans="1:11" x14ac:dyDescent="0.25">
      <c r="B50" t="s">
        <v>665</v>
      </c>
      <c r="J50" s="72"/>
      <c r="K50" s="274"/>
    </row>
    <row r="51" spans="1:11" x14ac:dyDescent="0.25">
      <c r="B51" s="50" t="s">
        <v>664</v>
      </c>
      <c r="J51" s="72"/>
      <c r="K51" s="274"/>
    </row>
    <row r="52" spans="1:11" x14ac:dyDescent="0.25">
      <c r="B52" t="s">
        <v>669</v>
      </c>
      <c r="J52" s="72"/>
      <c r="K52" s="274"/>
    </row>
    <row r="53" spans="1:11" x14ac:dyDescent="0.25">
      <c r="J53" s="72"/>
      <c r="K53" s="274"/>
    </row>
    <row r="54" spans="1:11" x14ac:dyDescent="0.25">
      <c r="J54" s="72"/>
      <c r="K54" s="274"/>
    </row>
    <row r="55" spans="1:11" x14ac:dyDescent="0.25">
      <c r="J55" s="72"/>
      <c r="K55" s="274"/>
    </row>
  </sheetData>
  <mergeCells count="3">
    <mergeCell ref="B2:C2"/>
    <mergeCell ref="F2:G2"/>
    <mergeCell ref="D2:E2"/>
  </mergeCells>
  <phoneticPr fontId="5"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pane xSplit="1" ySplit="2" topLeftCell="B3" activePane="bottomRight" state="frozen"/>
      <selection pane="topRight" activeCell="B1" sqref="B1"/>
      <selection pane="bottomLeft" activeCell="A2" sqref="A2"/>
      <selection pane="bottomRight" activeCell="B10" sqref="B10"/>
    </sheetView>
  </sheetViews>
  <sheetFormatPr baseColWidth="10" defaultColWidth="11.42578125" defaultRowHeight="15" customHeight="1" x14ac:dyDescent="0.2"/>
  <cols>
    <col min="1" max="1" width="11.42578125" style="2" customWidth="1"/>
    <col min="2" max="2" width="14.42578125" style="2" customWidth="1"/>
    <col min="3" max="3" width="11.42578125" style="2" customWidth="1"/>
    <col min="4" max="4" width="172.28515625" style="2" customWidth="1"/>
    <col min="5" max="16384" width="11.42578125" style="2"/>
  </cols>
  <sheetData>
    <row r="1" spans="1:4" ht="15" hidden="1" customHeight="1" x14ac:dyDescent="0.25">
      <c r="A1" t="s">
        <v>582</v>
      </c>
      <c r="B1" t="s">
        <v>27</v>
      </c>
      <c r="C1"/>
    </row>
    <row r="2" spans="1:4" ht="15" customHeight="1" x14ac:dyDescent="0.25">
      <c r="A2" s="259" t="s">
        <v>0</v>
      </c>
      <c r="B2" s="259" t="s">
        <v>27</v>
      </c>
      <c r="C2" s="259" t="s">
        <v>678</v>
      </c>
      <c r="D2" s="259" t="s">
        <v>16</v>
      </c>
    </row>
    <row r="3" spans="1:4" ht="15" customHeight="1" x14ac:dyDescent="0.25">
      <c r="A3" s="278">
        <v>29037</v>
      </c>
      <c r="B3" s="279">
        <v>1.4999999999999999E-2</v>
      </c>
      <c r="C3" s="139"/>
      <c r="D3" s="139" t="s">
        <v>65</v>
      </c>
    </row>
    <row r="4" spans="1:4" ht="15" customHeight="1" x14ac:dyDescent="0.25">
      <c r="A4" s="278">
        <v>17168</v>
      </c>
      <c r="B4" s="279">
        <v>1.4999999999999999E-2</v>
      </c>
      <c r="C4" s="139"/>
      <c r="D4" s="139" t="s">
        <v>64</v>
      </c>
    </row>
    <row r="5" spans="1:4" ht="15" customHeight="1" x14ac:dyDescent="0.25">
      <c r="A5" s="144"/>
      <c r="B5" s="144"/>
      <c r="C5" s="144"/>
      <c r="D5" s="144"/>
    </row>
    <row r="6" spans="1:4" ht="15" customHeight="1" x14ac:dyDescent="0.25">
      <c r="A6" s="144"/>
      <c r="B6" s="146" t="s">
        <v>646</v>
      </c>
      <c r="C6" s="144"/>
      <c r="D6" s="144"/>
    </row>
    <row r="7" spans="1:4" ht="15" customHeight="1" x14ac:dyDescent="0.25">
      <c r="A7" s="144"/>
      <c r="B7" s="144" t="s">
        <v>647</v>
      </c>
      <c r="C7" s="144"/>
      <c r="D7" s="144"/>
    </row>
    <row r="8" spans="1:4" ht="15" customHeight="1" x14ac:dyDescent="0.25">
      <c r="A8" s="144"/>
      <c r="B8" s="144"/>
      <c r="C8" s="144"/>
      <c r="D8" s="144"/>
    </row>
    <row r="9" spans="1:4" ht="15" customHeight="1" x14ac:dyDescent="0.25">
      <c r="A9" s="144"/>
      <c r="B9" s="144" t="s">
        <v>965</v>
      </c>
      <c r="C9" s="144"/>
      <c r="D9" s="144"/>
    </row>
    <row r="10" spans="1:4" ht="15" customHeight="1" x14ac:dyDescent="0.25">
      <c r="A10" s="144"/>
      <c r="B10" s="144"/>
      <c r="C10" s="144"/>
      <c r="D10" s="144"/>
    </row>
  </sheetData>
  <phoneticPr fontId="5"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9"/>
  <sheetViews>
    <sheetView workbookViewId="0">
      <selection activeCell="C14" sqref="C14"/>
    </sheetView>
  </sheetViews>
  <sheetFormatPr baseColWidth="10" defaultRowHeight="15" x14ac:dyDescent="0.25"/>
  <cols>
    <col min="2" max="2" width="16.42578125" customWidth="1"/>
    <col min="3" max="3" width="61.28515625" customWidth="1"/>
  </cols>
  <sheetData>
    <row r="2" spans="2:3" x14ac:dyDescent="0.25">
      <c r="B2" s="319" t="s">
        <v>925</v>
      </c>
      <c r="C2" s="319"/>
    </row>
    <row r="4" spans="2:3" x14ac:dyDescent="0.25">
      <c r="C4" s="346" t="s">
        <v>927</v>
      </c>
    </row>
    <row r="5" spans="2:3" x14ac:dyDescent="0.25">
      <c r="B5" t="s">
        <v>926</v>
      </c>
      <c r="C5" t="s">
        <v>928</v>
      </c>
    </row>
    <row r="6" spans="2:3" x14ac:dyDescent="0.25">
      <c r="B6" t="s">
        <v>808</v>
      </c>
      <c r="C6" t="s">
        <v>928</v>
      </c>
    </row>
    <row r="8" spans="2:3" x14ac:dyDescent="0.25">
      <c r="B8" t="s">
        <v>929</v>
      </c>
      <c r="C8" t="s">
        <v>937</v>
      </c>
    </row>
    <row r="9" spans="2:3" x14ac:dyDescent="0.25">
      <c r="B9" t="s">
        <v>930</v>
      </c>
      <c r="C9" t="s">
        <v>937</v>
      </c>
    </row>
    <row r="10" spans="2:3" x14ac:dyDescent="0.25">
      <c r="B10" t="s">
        <v>931</v>
      </c>
      <c r="C10" t="s">
        <v>937</v>
      </c>
    </row>
    <row r="11" spans="2:3" x14ac:dyDescent="0.25">
      <c r="B11" t="s">
        <v>932</v>
      </c>
      <c r="C11" t="s">
        <v>937</v>
      </c>
    </row>
    <row r="12" spans="2:3" x14ac:dyDescent="0.25">
      <c r="B12" t="s">
        <v>933</v>
      </c>
      <c r="C12" t="s">
        <v>937</v>
      </c>
    </row>
    <row r="13" spans="2:3" x14ac:dyDescent="0.25">
      <c r="B13" t="s">
        <v>934</v>
      </c>
      <c r="C13" t="s">
        <v>937</v>
      </c>
    </row>
    <row r="14" spans="2:3" x14ac:dyDescent="0.25">
      <c r="B14" t="s">
        <v>529</v>
      </c>
      <c r="C14" t="s">
        <v>937</v>
      </c>
    </row>
    <row r="15" spans="2:3" x14ac:dyDescent="0.25">
      <c r="B15" t="s">
        <v>935</v>
      </c>
      <c r="C15" t="s">
        <v>937</v>
      </c>
    </row>
    <row r="17" spans="2:3" x14ac:dyDescent="0.25">
      <c r="B17" t="s">
        <v>936</v>
      </c>
      <c r="C17" t="s">
        <v>943</v>
      </c>
    </row>
    <row r="19" spans="2:3" x14ac:dyDescent="0.25">
      <c r="B19" t="s">
        <v>938</v>
      </c>
      <c r="C19" t="s">
        <v>944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pane xSplit="1" ySplit="4" topLeftCell="B5" activePane="bottomRight" state="frozen"/>
      <selection pane="topRight" activeCell="B1" sqref="B1"/>
      <selection pane="bottomLeft" activeCell="A4" sqref="A4"/>
      <selection pane="bottomRight" activeCell="E5" sqref="E5"/>
    </sheetView>
  </sheetViews>
  <sheetFormatPr baseColWidth="10" defaultRowHeight="15" x14ac:dyDescent="0.25"/>
  <cols>
    <col min="2" max="2" width="13.140625" customWidth="1"/>
    <col min="3" max="3" width="9.7109375" customWidth="1"/>
    <col min="4" max="4" width="11.5703125" customWidth="1"/>
    <col min="5" max="5" width="14.7109375" customWidth="1"/>
    <col min="6" max="6" width="34.28515625" customWidth="1"/>
    <col min="8" max="8" width="33.7109375" customWidth="1"/>
  </cols>
  <sheetData>
    <row r="1" spans="1:8" x14ac:dyDescent="0.25">
      <c r="A1" t="s">
        <v>582</v>
      </c>
      <c r="B1" t="s">
        <v>908</v>
      </c>
      <c r="C1" t="s">
        <v>909</v>
      </c>
      <c r="D1" t="s">
        <v>910</v>
      </c>
      <c r="E1" t="s">
        <v>911</v>
      </c>
    </row>
    <row r="2" spans="1:8" ht="15" customHeight="1" x14ac:dyDescent="0.25">
      <c r="A2" s="32" t="s">
        <v>185</v>
      </c>
      <c r="B2" s="378" t="s">
        <v>906</v>
      </c>
      <c r="C2" s="378"/>
      <c r="D2" s="378"/>
      <c r="E2" s="378"/>
      <c r="F2" s="342"/>
      <c r="G2" s="378" t="s">
        <v>196</v>
      </c>
      <c r="H2" s="347"/>
    </row>
    <row r="3" spans="1:8" ht="30" customHeight="1" x14ac:dyDescent="0.25">
      <c r="A3" s="32"/>
      <c r="B3" s="378" t="s">
        <v>528</v>
      </c>
      <c r="C3" s="378"/>
      <c r="D3" s="378" t="s">
        <v>899</v>
      </c>
      <c r="E3" s="378"/>
      <c r="F3" s="342" t="s">
        <v>181</v>
      </c>
      <c r="G3" s="378"/>
      <c r="H3" s="344" t="s">
        <v>16</v>
      </c>
    </row>
    <row r="4" spans="1:8" x14ac:dyDescent="0.25">
      <c r="A4" s="32"/>
      <c r="B4" s="341" t="s">
        <v>478</v>
      </c>
      <c r="C4" s="341" t="s">
        <v>477</v>
      </c>
      <c r="D4" s="341" t="s">
        <v>478</v>
      </c>
      <c r="E4" s="341" t="s">
        <v>477</v>
      </c>
      <c r="F4" s="342"/>
      <c r="G4" s="341"/>
      <c r="H4" s="347"/>
    </row>
    <row r="5" spans="1:8" x14ac:dyDescent="0.25">
      <c r="A5" s="54">
        <v>35796</v>
      </c>
      <c r="C5" s="42"/>
      <c r="D5" s="42">
        <v>9.7000000000000003E-2</v>
      </c>
      <c r="E5" s="42">
        <v>0</v>
      </c>
      <c r="F5" t="s">
        <v>912</v>
      </c>
      <c r="G5" s="45">
        <v>35794</v>
      </c>
    </row>
    <row r="6" spans="1:8" x14ac:dyDescent="0.25">
      <c r="A6" s="54">
        <v>35431</v>
      </c>
      <c r="C6" s="42"/>
      <c r="D6" s="42">
        <v>9.7000000000000003E-2</v>
      </c>
      <c r="E6" s="42">
        <v>4.7500000000000001E-2</v>
      </c>
      <c r="F6" t="s">
        <v>892</v>
      </c>
      <c r="G6" s="45">
        <v>35427</v>
      </c>
    </row>
    <row r="7" spans="1:8" x14ac:dyDescent="0.25">
      <c r="A7" s="54">
        <v>33420</v>
      </c>
      <c r="C7" s="42"/>
      <c r="D7" s="42">
        <v>9.7000000000000003E-2</v>
      </c>
      <c r="E7" s="42">
        <v>6.0499999999999998E-2</v>
      </c>
      <c r="F7" t="s">
        <v>893</v>
      </c>
      <c r="G7" s="45">
        <v>33418</v>
      </c>
    </row>
    <row r="8" spans="1:8" x14ac:dyDescent="0.25">
      <c r="A8" s="54">
        <v>32325</v>
      </c>
      <c r="C8" s="42"/>
      <c r="D8" s="42">
        <v>9.7000000000000003E-2</v>
      </c>
      <c r="E8" s="42">
        <v>5.1499999999999997E-2</v>
      </c>
      <c r="F8" t="s">
        <v>894</v>
      </c>
      <c r="G8" s="45">
        <v>32325</v>
      </c>
    </row>
    <row r="9" spans="1:8" x14ac:dyDescent="0.25">
      <c r="A9" s="54">
        <v>31413</v>
      </c>
      <c r="C9" s="42"/>
      <c r="D9" s="42">
        <v>9.7000000000000003E-2</v>
      </c>
      <c r="E9" s="42">
        <v>4.7500000000000001E-2</v>
      </c>
      <c r="F9" t="s">
        <v>895</v>
      </c>
      <c r="G9" s="45">
        <v>31402</v>
      </c>
    </row>
    <row r="10" spans="1:8" x14ac:dyDescent="0.25">
      <c r="A10" s="54">
        <v>30682</v>
      </c>
      <c r="B10" s="42"/>
      <c r="C10" s="42"/>
      <c r="D10" s="42">
        <v>9.7000000000000003E-2</v>
      </c>
      <c r="E10" s="42">
        <v>4.7500000000000001E-2</v>
      </c>
      <c r="F10" t="s">
        <v>905</v>
      </c>
      <c r="G10" s="45">
        <v>30681</v>
      </c>
    </row>
    <row r="11" spans="1:8" x14ac:dyDescent="0.25">
      <c r="A11" s="54">
        <v>29921</v>
      </c>
      <c r="B11" s="42">
        <v>0.02</v>
      </c>
      <c r="C11" s="42">
        <v>0</v>
      </c>
      <c r="D11" s="42">
        <v>0.08</v>
      </c>
      <c r="E11" s="42">
        <v>4.7500000000000001E-2</v>
      </c>
      <c r="F11" t="s">
        <v>904</v>
      </c>
      <c r="G11" s="45">
        <v>29904</v>
      </c>
      <c r="H11" t="s">
        <v>941</v>
      </c>
    </row>
    <row r="12" spans="1:8" x14ac:dyDescent="0.25">
      <c r="A12" s="54">
        <v>29221</v>
      </c>
      <c r="B12" s="42">
        <v>5.5E-2</v>
      </c>
      <c r="C12" s="42">
        <v>0</v>
      </c>
      <c r="D12" s="42">
        <v>4.4999999999999998E-2</v>
      </c>
      <c r="E12" s="42">
        <v>3.7499999999999999E-2</v>
      </c>
      <c r="F12" t="s">
        <v>903</v>
      </c>
      <c r="G12" s="45">
        <v>28852</v>
      </c>
    </row>
    <row r="13" spans="1:8" x14ac:dyDescent="0.25">
      <c r="A13" s="54">
        <v>28856</v>
      </c>
      <c r="B13" s="42">
        <v>5.5E-2</v>
      </c>
      <c r="C13" s="42">
        <v>2.5000000000000001E-3</v>
      </c>
      <c r="D13" s="42">
        <v>4.4999999999999998E-2</v>
      </c>
      <c r="E13" s="42">
        <v>3.5000000000000003E-2</v>
      </c>
      <c r="F13" t="s">
        <v>903</v>
      </c>
      <c r="G13" s="45">
        <v>28852</v>
      </c>
    </row>
    <row r="14" spans="1:8" x14ac:dyDescent="0.25">
      <c r="A14" s="54">
        <v>28034</v>
      </c>
      <c r="B14" s="42">
        <v>7.4999999999999997E-2</v>
      </c>
      <c r="C14" s="42">
        <v>2.2499999999999999E-2</v>
      </c>
      <c r="D14" s="42">
        <v>2.5000000000000001E-2</v>
      </c>
      <c r="E14" s="42">
        <v>1.4999999999999999E-2</v>
      </c>
      <c r="F14" t="s">
        <v>902</v>
      </c>
      <c r="G14" s="45">
        <v>28033</v>
      </c>
    </row>
    <row r="15" spans="1:8" x14ac:dyDescent="0.25">
      <c r="A15" s="54">
        <v>27760</v>
      </c>
      <c r="B15" s="42">
        <v>7.0000000000000007E-2</v>
      </c>
      <c r="C15" s="42">
        <v>1.7500000000000002E-2</v>
      </c>
      <c r="D15" s="42">
        <v>2.5000000000000001E-2</v>
      </c>
      <c r="E15" s="42">
        <v>1.4999999999999999E-2</v>
      </c>
      <c r="F15" t="s">
        <v>901</v>
      </c>
      <c r="G15" s="45">
        <v>27758</v>
      </c>
    </row>
    <row r="16" spans="1:8" x14ac:dyDescent="0.25">
      <c r="A16" s="54">
        <v>25781</v>
      </c>
      <c r="B16" s="42">
        <v>7.0000000000000007E-2</v>
      </c>
      <c r="C16" s="42">
        <v>1.7500000000000002E-2</v>
      </c>
      <c r="D16" s="42">
        <v>0.02</v>
      </c>
      <c r="E16" s="42">
        <v>0.01</v>
      </c>
      <c r="F16" t="s">
        <v>900</v>
      </c>
      <c r="G16" s="45">
        <v>25780</v>
      </c>
    </row>
    <row r="17" spans="1:7" x14ac:dyDescent="0.25">
      <c r="A17" s="28">
        <v>24746</v>
      </c>
      <c r="B17" s="42">
        <v>6.25E-2</v>
      </c>
      <c r="C17" s="42">
        <v>1.7500000000000002E-2</v>
      </c>
      <c r="D17" s="42">
        <v>0.02</v>
      </c>
      <c r="E17" s="42">
        <v>0.01</v>
      </c>
      <c r="F17" t="s">
        <v>898</v>
      </c>
      <c r="G17" s="45">
        <v>24748</v>
      </c>
    </row>
    <row r="18" spans="1:7" x14ac:dyDescent="0.25">
      <c r="A18" s="345"/>
    </row>
    <row r="19" spans="1:7" x14ac:dyDescent="0.25">
      <c r="B19" s="343" t="s">
        <v>497</v>
      </c>
      <c r="C19" s="343"/>
      <c r="D19" s="327"/>
      <c r="E19" s="327"/>
    </row>
    <row r="20" spans="1:7" x14ac:dyDescent="0.25">
      <c r="B20" s="327" t="s">
        <v>817</v>
      </c>
      <c r="C20" s="327"/>
      <c r="D20" s="327"/>
      <c r="E20" s="327"/>
    </row>
    <row r="21" spans="1:7" x14ac:dyDescent="0.25">
      <c r="C21" s="327" t="s">
        <v>818</v>
      </c>
    </row>
    <row r="22" spans="1:7" x14ac:dyDescent="0.25">
      <c r="C22" s="327" t="s">
        <v>819</v>
      </c>
    </row>
  </sheetData>
  <mergeCells count="4">
    <mergeCell ref="G2:G3"/>
    <mergeCell ref="B3:C3"/>
    <mergeCell ref="D3:E3"/>
    <mergeCell ref="B2:E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pane xSplit="1" ySplit="4" topLeftCell="B5" activePane="bottomRight" state="frozen"/>
      <selection pane="topRight" activeCell="B1" sqref="B1"/>
      <selection pane="bottomLeft" activeCell="A4" sqref="A4"/>
      <selection pane="bottomRight" activeCell="H14" sqref="H14"/>
    </sheetView>
  </sheetViews>
  <sheetFormatPr baseColWidth="10" defaultRowHeight="15" x14ac:dyDescent="0.25"/>
  <cols>
    <col min="2" max="2" width="13.140625" customWidth="1"/>
    <col min="3" max="3" width="9.7109375" customWidth="1"/>
    <col min="4" max="4" width="11.5703125" customWidth="1"/>
    <col min="5" max="5" width="14.7109375" customWidth="1"/>
    <col min="6" max="6" width="34.42578125" customWidth="1"/>
    <col min="8" max="8" width="31.7109375" customWidth="1"/>
  </cols>
  <sheetData>
    <row r="1" spans="1:8" x14ac:dyDescent="0.25">
      <c r="A1" t="s">
        <v>582</v>
      </c>
      <c r="B1" t="s">
        <v>915</v>
      </c>
      <c r="C1" t="s">
        <v>916</v>
      </c>
      <c r="D1" t="s">
        <v>917</v>
      </c>
      <c r="E1" t="s">
        <v>918</v>
      </c>
    </row>
    <row r="2" spans="1:8" ht="15" customHeight="1" x14ac:dyDescent="0.25">
      <c r="A2" s="32" t="s">
        <v>185</v>
      </c>
      <c r="B2" s="378" t="s">
        <v>907</v>
      </c>
      <c r="C2" s="378"/>
      <c r="D2" s="378"/>
      <c r="E2" s="378"/>
      <c r="F2" s="62"/>
      <c r="G2" s="378" t="s">
        <v>196</v>
      </c>
      <c r="H2" s="34"/>
    </row>
    <row r="3" spans="1:8" ht="30" customHeight="1" x14ac:dyDescent="0.25">
      <c r="A3" s="32"/>
      <c r="B3" s="378" t="s">
        <v>244</v>
      </c>
      <c r="C3" s="378"/>
      <c r="D3" s="378" t="s">
        <v>899</v>
      </c>
      <c r="E3" s="378"/>
      <c r="F3" s="62" t="s">
        <v>181</v>
      </c>
      <c r="G3" s="378"/>
      <c r="H3" s="344" t="s">
        <v>16</v>
      </c>
    </row>
    <row r="4" spans="1:8" x14ac:dyDescent="0.25">
      <c r="A4" s="32"/>
      <c r="B4" s="341" t="s">
        <v>478</v>
      </c>
      <c r="C4" s="341" t="s">
        <v>477</v>
      </c>
      <c r="D4" s="341" t="s">
        <v>478</v>
      </c>
      <c r="E4" s="341" t="s">
        <v>477</v>
      </c>
      <c r="F4" s="62"/>
      <c r="G4" s="61"/>
      <c r="H4" s="34"/>
    </row>
    <row r="5" spans="1:8" x14ac:dyDescent="0.25">
      <c r="A5" s="54">
        <v>35796</v>
      </c>
      <c r="C5" s="42"/>
      <c r="D5" s="42">
        <v>0.115</v>
      </c>
      <c r="E5" s="42">
        <v>0</v>
      </c>
      <c r="F5" t="s">
        <v>913</v>
      </c>
      <c r="G5" s="45">
        <v>35794</v>
      </c>
    </row>
    <row r="6" spans="1:8" x14ac:dyDescent="0.25">
      <c r="A6" s="54">
        <v>35431</v>
      </c>
      <c r="C6" s="42"/>
      <c r="D6" s="42">
        <v>0.115</v>
      </c>
      <c r="E6" s="42">
        <v>4.7500000000000001E-2</v>
      </c>
      <c r="F6" t="s">
        <v>919</v>
      </c>
      <c r="G6" s="45">
        <v>35427</v>
      </c>
    </row>
    <row r="7" spans="1:8" x14ac:dyDescent="0.25">
      <c r="A7" s="54">
        <v>33239</v>
      </c>
      <c r="C7" s="42"/>
      <c r="D7" s="42">
        <v>0.115</v>
      </c>
      <c r="E7" s="42">
        <v>6.0499999999999998E-2</v>
      </c>
      <c r="F7" t="s">
        <v>920</v>
      </c>
      <c r="G7" s="45">
        <v>33418</v>
      </c>
    </row>
    <row r="8" spans="1:8" x14ac:dyDescent="0.25">
      <c r="A8" s="54">
        <v>32325</v>
      </c>
      <c r="C8" s="42"/>
      <c r="D8" s="42">
        <v>0.115</v>
      </c>
      <c r="E8" s="42">
        <v>5.1499999999999997E-2</v>
      </c>
      <c r="F8" t="s">
        <v>921</v>
      </c>
      <c r="G8" s="45">
        <v>32325</v>
      </c>
    </row>
    <row r="9" spans="1:8" x14ac:dyDescent="0.25">
      <c r="A9" s="54">
        <v>31413</v>
      </c>
      <c r="C9" s="42"/>
      <c r="D9" s="42">
        <v>0.115</v>
      </c>
      <c r="E9" s="42">
        <v>4.7500000000000001E-2</v>
      </c>
      <c r="F9" t="s">
        <v>914</v>
      </c>
      <c r="G9" s="45">
        <v>31402</v>
      </c>
    </row>
    <row r="10" spans="1:8" x14ac:dyDescent="0.25">
      <c r="A10" s="54">
        <v>30682</v>
      </c>
      <c r="B10" s="42"/>
      <c r="C10" s="42"/>
      <c r="D10" s="42">
        <v>0.115</v>
      </c>
      <c r="E10" s="42">
        <v>4.7500000000000001E-2</v>
      </c>
      <c r="F10" t="s">
        <v>922</v>
      </c>
      <c r="G10" s="45">
        <v>30681</v>
      </c>
    </row>
    <row r="11" spans="1:8" x14ac:dyDescent="0.25">
      <c r="A11" s="54">
        <v>29921</v>
      </c>
      <c r="B11" s="42">
        <v>0.02</v>
      </c>
      <c r="C11" s="42">
        <v>0</v>
      </c>
      <c r="D11" s="42">
        <v>0.08</v>
      </c>
      <c r="E11" s="42">
        <v>4.7500000000000001E-2</v>
      </c>
      <c r="F11" t="s">
        <v>904</v>
      </c>
      <c r="G11" s="45">
        <v>29904</v>
      </c>
      <c r="H11" t="s">
        <v>941</v>
      </c>
    </row>
    <row r="12" spans="1:8" x14ac:dyDescent="0.25">
      <c r="A12" s="54">
        <v>29221</v>
      </c>
      <c r="B12" s="42">
        <v>5.5E-2</v>
      </c>
      <c r="C12" s="42">
        <v>0</v>
      </c>
      <c r="D12" s="42">
        <v>4.4999999999999998E-2</v>
      </c>
      <c r="E12" s="42">
        <v>3.7499999999999999E-2</v>
      </c>
      <c r="F12" t="s">
        <v>903</v>
      </c>
      <c r="G12" s="45">
        <v>28852</v>
      </c>
    </row>
    <row r="13" spans="1:8" x14ac:dyDescent="0.25">
      <c r="A13" s="54">
        <v>28856</v>
      </c>
      <c r="B13" s="42">
        <v>5.5E-2</v>
      </c>
      <c r="C13" s="42">
        <v>2.5000000000000001E-3</v>
      </c>
      <c r="D13" s="42">
        <v>4.4999999999999998E-2</v>
      </c>
      <c r="E13" s="42">
        <v>3.5000000000000003E-2</v>
      </c>
      <c r="F13" t="s">
        <v>903</v>
      </c>
      <c r="G13" s="45">
        <v>28852</v>
      </c>
    </row>
    <row r="14" spans="1:8" x14ac:dyDescent="0.25">
      <c r="A14" s="54">
        <v>28034</v>
      </c>
      <c r="B14" s="42">
        <v>7.4999999999999997E-2</v>
      </c>
      <c r="C14" s="42">
        <v>2.2499999999999999E-2</v>
      </c>
      <c r="D14" s="42">
        <v>2.5000000000000001E-2</v>
      </c>
      <c r="E14" s="42">
        <v>1.4999999999999999E-2</v>
      </c>
      <c r="F14" t="s">
        <v>902</v>
      </c>
      <c r="G14" s="45">
        <v>28033</v>
      </c>
    </row>
    <row r="15" spans="1:8" x14ac:dyDescent="0.25">
      <c r="A15" s="54">
        <v>27760</v>
      </c>
      <c r="B15" s="42">
        <v>7.0000000000000007E-2</v>
      </c>
      <c r="C15" s="42">
        <v>1.7500000000000002E-2</v>
      </c>
      <c r="D15" s="42">
        <v>2.5000000000000001E-2</v>
      </c>
      <c r="E15" s="42">
        <v>1.4999999999999999E-2</v>
      </c>
      <c r="F15" t="s">
        <v>901</v>
      </c>
      <c r="G15" s="45">
        <v>27758</v>
      </c>
    </row>
    <row r="16" spans="1:8" x14ac:dyDescent="0.25">
      <c r="A16" s="54">
        <v>25781</v>
      </c>
      <c r="B16" s="42">
        <v>7.0000000000000007E-2</v>
      </c>
      <c r="C16" s="42">
        <v>1.7500000000000002E-2</v>
      </c>
      <c r="D16" s="42">
        <v>0.02</v>
      </c>
      <c r="E16" s="42">
        <v>0.01</v>
      </c>
      <c r="F16" t="s">
        <v>900</v>
      </c>
      <c r="G16" s="45">
        <v>25780</v>
      </c>
    </row>
    <row r="17" spans="1:7" x14ac:dyDescent="0.25">
      <c r="A17" s="28">
        <v>24746</v>
      </c>
      <c r="B17" s="42">
        <v>6.25E-2</v>
      </c>
      <c r="C17" s="42">
        <v>1.7500000000000002E-2</v>
      </c>
      <c r="D17" s="42">
        <v>0.02</v>
      </c>
      <c r="E17" s="42">
        <v>0.01</v>
      </c>
      <c r="F17" t="s">
        <v>898</v>
      </c>
      <c r="G17" s="45">
        <v>24748</v>
      </c>
    </row>
    <row r="18" spans="1:7" x14ac:dyDescent="0.25">
      <c r="B18" s="327"/>
      <c r="C18" s="327"/>
      <c r="D18" s="327"/>
      <c r="E18" s="327"/>
    </row>
    <row r="19" spans="1:7" x14ac:dyDescent="0.25">
      <c r="B19" s="343" t="s">
        <v>497</v>
      </c>
      <c r="C19" s="343"/>
      <c r="D19" s="327"/>
      <c r="E19" s="327"/>
    </row>
    <row r="20" spans="1:7" x14ac:dyDescent="0.25">
      <c r="B20" s="327" t="s">
        <v>817</v>
      </c>
      <c r="C20" s="327"/>
    </row>
    <row r="21" spans="1:7" x14ac:dyDescent="0.25">
      <c r="C21" s="327" t="s">
        <v>818</v>
      </c>
    </row>
    <row r="22" spans="1:7" x14ac:dyDescent="0.25">
      <c r="C22" s="327" t="s">
        <v>819</v>
      </c>
    </row>
  </sheetData>
  <mergeCells count="4">
    <mergeCell ref="G2:G3"/>
    <mergeCell ref="D3:E3"/>
    <mergeCell ref="B3:C3"/>
    <mergeCell ref="B2:E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2"/>
  <sheetViews>
    <sheetView zoomScaleNormal="100" workbookViewId="0">
      <pane xSplit="1" ySplit="2" topLeftCell="B3" activePane="bottomRight" state="frozen"/>
      <selection pane="topRight" activeCell="B1" sqref="B1"/>
      <selection pane="bottomLeft" activeCell="A2" sqref="A2"/>
      <selection pane="bottomRight" activeCell="C19" sqref="C19"/>
    </sheetView>
  </sheetViews>
  <sheetFormatPr baseColWidth="10" defaultRowHeight="15" x14ac:dyDescent="0.25"/>
  <cols>
    <col min="1" max="2" width="11.28515625" customWidth="1"/>
    <col min="3" max="3" width="43.140625" customWidth="1"/>
    <col min="4" max="4" width="15.140625" customWidth="1"/>
    <col min="7" max="7" width="27.7109375" customWidth="1"/>
    <col min="8" max="8" width="16.85546875" customWidth="1"/>
  </cols>
  <sheetData>
    <row r="1" spans="1:9" hidden="1" x14ac:dyDescent="0.25">
      <c r="A1" t="s">
        <v>582</v>
      </c>
      <c r="B1" t="s">
        <v>680</v>
      </c>
    </row>
    <row r="2" spans="1:9" ht="15" customHeight="1" x14ac:dyDescent="0.25">
      <c r="A2" s="32" t="s">
        <v>185</v>
      </c>
      <c r="B2" s="33" t="s">
        <v>470</v>
      </c>
      <c r="C2" s="33" t="s">
        <v>181</v>
      </c>
      <c r="D2" s="31" t="s">
        <v>471</v>
      </c>
      <c r="E2" s="34"/>
      <c r="F2" s="34"/>
      <c r="G2" s="34"/>
      <c r="H2" s="34"/>
      <c r="I2" s="34"/>
    </row>
    <row r="3" spans="1:9" ht="15" customHeight="1" x14ac:dyDescent="0.25">
      <c r="A3" s="63">
        <v>40909</v>
      </c>
      <c r="B3" s="42">
        <v>8.3900000000000002E-2</v>
      </c>
      <c r="C3" s="36" t="s">
        <v>509</v>
      </c>
      <c r="D3" s="56">
        <v>40492</v>
      </c>
      <c r="E3" s="40"/>
      <c r="F3" s="40"/>
      <c r="G3" s="40"/>
      <c r="H3" s="40"/>
      <c r="I3" s="40"/>
    </row>
    <row r="4" spans="1:9" ht="15" customHeight="1" x14ac:dyDescent="0.25">
      <c r="A4" s="63">
        <v>40544</v>
      </c>
      <c r="B4" s="42">
        <v>8.1199999999999994E-2</v>
      </c>
      <c r="C4" s="36" t="s">
        <v>509</v>
      </c>
      <c r="D4" s="56">
        <v>40492</v>
      </c>
      <c r="E4" s="40"/>
      <c r="F4" s="40"/>
      <c r="G4" s="40"/>
      <c r="H4" s="40"/>
      <c r="I4" s="40"/>
    </row>
    <row r="5" spans="1:9" x14ac:dyDescent="0.25">
      <c r="A5" s="38">
        <v>33270</v>
      </c>
      <c r="B5" s="42">
        <v>7.85E-2</v>
      </c>
      <c r="C5" s="36" t="s">
        <v>469</v>
      </c>
      <c r="D5" s="51">
        <v>33258</v>
      </c>
      <c r="E5" s="22"/>
      <c r="F5" s="22"/>
      <c r="G5" s="24"/>
      <c r="H5" s="22"/>
      <c r="I5" s="22"/>
    </row>
    <row r="6" spans="1:9" x14ac:dyDescent="0.25">
      <c r="A6" s="38">
        <v>32509</v>
      </c>
      <c r="B6" s="42">
        <v>8.8999999999999996E-2</v>
      </c>
      <c r="C6" s="36" t="s">
        <v>468</v>
      </c>
      <c r="D6" s="51">
        <v>32522</v>
      </c>
      <c r="E6" s="26"/>
      <c r="F6" s="26"/>
      <c r="G6" s="24"/>
      <c r="H6" s="22"/>
      <c r="I6" s="22"/>
    </row>
    <row r="7" spans="1:9" x14ac:dyDescent="0.25">
      <c r="A7" s="38">
        <v>31959</v>
      </c>
      <c r="B7" s="42">
        <v>7.9000000000000001E-2</v>
      </c>
      <c r="C7" s="36" t="s">
        <v>553</v>
      </c>
      <c r="D7" s="51">
        <v>31970</v>
      </c>
      <c r="E7" s="26"/>
      <c r="F7" s="26"/>
      <c r="G7" s="24"/>
      <c r="H7" s="22"/>
      <c r="I7" s="22"/>
    </row>
    <row r="8" spans="1:9" x14ac:dyDescent="0.25">
      <c r="A8" s="38">
        <v>31625</v>
      </c>
      <c r="B8" s="42">
        <v>7.6999999999999999E-2</v>
      </c>
      <c r="C8" s="36" t="s">
        <v>466</v>
      </c>
      <c r="D8" s="51">
        <v>31643</v>
      </c>
      <c r="E8" s="26"/>
      <c r="F8" s="26"/>
      <c r="G8" s="24"/>
      <c r="H8" s="22"/>
      <c r="I8" s="22"/>
    </row>
    <row r="9" spans="1:9" x14ac:dyDescent="0.25">
      <c r="A9" s="38">
        <v>30682</v>
      </c>
      <c r="B9" s="42">
        <v>7.0000000000000007E-2</v>
      </c>
      <c r="C9" s="36" t="s">
        <v>679</v>
      </c>
      <c r="D9" s="51">
        <v>30680</v>
      </c>
      <c r="E9" s="26"/>
      <c r="F9" s="26"/>
      <c r="G9" s="24"/>
      <c r="H9" s="22"/>
      <c r="I9" s="22"/>
    </row>
    <row r="10" spans="1:9" x14ac:dyDescent="0.25">
      <c r="A10" s="37">
        <v>9133</v>
      </c>
      <c r="B10" s="41">
        <v>0.06</v>
      </c>
      <c r="C10" s="35" t="s">
        <v>467</v>
      </c>
      <c r="D10" s="22"/>
      <c r="E10" s="26"/>
      <c r="F10" s="26"/>
      <c r="G10" s="24"/>
      <c r="H10" s="22"/>
      <c r="I10" s="22"/>
    </row>
    <row r="11" spans="1:9" x14ac:dyDescent="0.25">
      <c r="A11" s="39"/>
      <c r="B11" s="23"/>
      <c r="C11" s="23"/>
      <c r="D11" s="23"/>
      <c r="E11" s="26"/>
      <c r="F11" s="26"/>
      <c r="G11" s="24"/>
      <c r="H11" s="22"/>
      <c r="I11" s="22"/>
    </row>
    <row r="12" spans="1:9" x14ac:dyDescent="0.25">
      <c r="A12" s="39"/>
      <c r="B12" s="59" t="s">
        <v>510</v>
      </c>
      <c r="C12" s="23"/>
      <c r="D12" s="23"/>
      <c r="E12" s="26"/>
      <c r="F12" s="26"/>
      <c r="G12" s="24"/>
      <c r="H12" s="22"/>
      <c r="I12" s="22"/>
    </row>
    <row r="13" spans="1:9" x14ac:dyDescent="0.25">
      <c r="A13" s="39"/>
      <c r="B13" s="58" t="s">
        <v>511</v>
      </c>
      <c r="C13" s="23"/>
      <c r="D13" s="23"/>
      <c r="E13" s="26"/>
      <c r="F13" s="26"/>
      <c r="G13" s="24"/>
      <c r="H13" s="22"/>
      <c r="I13" s="22"/>
    </row>
    <row r="14" spans="1:9" x14ac:dyDescent="0.25">
      <c r="A14" s="39"/>
      <c r="B14" s="23"/>
      <c r="C14" s="23"/>
      <c r="D14" s="23"/>
      <c r="E14" s="26"/>
      <c r="F14" s="26"/>
      <c r="G14" s="24"/>
      <c r="H14" s="22"/>
      <c r="I14" s="22"/>
    </row>
    <row r="15" spans="1:9" x14ac:dyDescent="0.25">
      <c r="A15" s="39"/>
      <c r="B15" s="343" t="s">
        <v>497</v>
      </c>
      <c r="C15" s="23"/>
      <c r="D15" s="23"/>
      <c r="E15" s="26"/>
      <c r="F15" s="26"/>
      <c r="G15" s="24"/>
      <c r="H15" s="22"/>
      <c r="I15" s="22"/>
    </row>
    <row r="16" spans="1:9" x14ac:dyDescent="0.25">
      <c r="A16" s="39"/>
      <c r="B16" s="327" t="s">
        <v>817</v>
      </c>
      <c r="C16" s="23"/>
      <c r="F16" s="27"/>
      <c r="G16" s="24"/>
      <c r="H16" s="25"/>
      <c r="I16" s="22"/>
    </row>
    <row r="17" spans="1:9" x14ac:dyDescent="0.25">
      <c r="A17" s="39"/>
      <c r="C17" s="327" t="s">
        <v>818</v>
      </c>
      <c r="F17" s="27"/>
      <c r="G17" s="24"/>
      <c r="H17" s="25"/>
      <c r="I17" s="22"/>
    </row>
    <row r="18" spans="1:9" x14ac:dyDescent="0.25">
      <c r="A18" s="39"/>
      <c r="C18" s="327" t="s">
        <v>819</v>
      </c>
      <c r="F18" s="27"/>
      <c r="G18" s="24"/>
      <c r="H18" s="25"/>
      <c r="I18" s="22"/>
    </row>
    <row r="19" spans="1:9" x14ac:dyDescent="0.25">
      <c r="A19" s="39"/>
      <c r="B19" s="23"/>
      <c r="C19" s="23"/>
      <c r="D19" s="23"/>
      <c r="E19" s="27"/>
      <c r="F19" s="27"/>
      <c r="G19" s="24"/>
      <c r="H19" s="25"/>
      <c r="I19" s="22"/>
    </row>
    <row r="20" spans="1:9" x14ac:dyDescent="0.25">
      <c r="A20" s="39"/>
      <c r="B20" s="23"/>
      <c r="C20" s="23"/>
      <c r="D20" s="23"/>
      <c r="E20" s="27"/>
      <c r="F20" s="27"/>
      <c r="G20" s="24"/>
      <c r="H20" s="25"/>
      <c r="I20" s="22"/>
    </row>
    <row r="21" spans="1:9" x14ac:dyDescent="0.25">
      <c r="A21" s="39"/>
      <c r="B21" s="23"/>
      <c r="C21" s="23"/>
      <c r="D21" s="23"/>
      <c r="E21" s="27"/>
      <c r="F21" s="27"/>
      <c r="G21" s="24"/>
      <c r="H21" s="25"/>
      <c r="I21" s="22"/>
    </row>
    <row r="22" spans="1:9" x14ac:dyDescent="0.25">
      <c r="A22" s="39"/>
      <c r="B22" s="23"/>
      <c r="C22" s="23"/>
      <c r="D22" s="23"/>
      <c r="E22" s="27"/>
      <c r="F22" s="27"/>
      <c r="G22" s="24"/>
      <c r="H22" s="25"/>
      <c r="I22" s="22"/>
    </row>
    <row r="23" spans="1:9" x14ac:dyDescent="0.25">
      <c r="A23" s="39"/>
      <c r="B23" s="23"/>
      <c r="C23" s="23"/>
      <c r="D23" s="23"/>
      <c r="E23" s="27"/>
      <c r="F23" s="27"/>
      <c r="G23" s="24"/>
      <c r="H23" s="25"/>
      <c r="I23" s="22"/>
    </row>
    <row r="24" spans="1:9" x14ac:dyDescent="0.25">
      <c r="A24" s="39"/>
      <c r="B24" s="23"/>
      <c r="C24" s="23"/>
      <c r="D24" s="23"/>
      <c r="E24" s="27"/>
      <c r="F24" s="27"/>
      <c r="G24" s="24"/>
      <c r="H24" s="25"/>
      <c r="I24" s="22"/>
    </row>
    <row r="25" spans="1:9" x14ac:dyDescent="0.25">
      <c r="A25" s="39"/>
      <c r="B25" s="23"/>
      <c r="C25" s="23"/>
      <c r="D25" s="23"/>
      <c r="E25" s="27"/>
      <c r="F25" s="27"/>
      <c r="G25" s="24"/>
      <c r="H25" s="25"/>
      <c r="I25" s="22"/>
    </row>
    <row r="26" spans="1:9" x14ac:dyDescent="0.25">
      <c r="A26" s="39"/>
      <c r="B26" s="23"/>
      <c r="C26" s="23"/>
      <c r="D26" s="23"/>
      <c r="E26" s="27"/>
      <c r="F26" s="27"/>
      <c r="G26" s="24"/>
      <c r="H26" s="25"/>
      <c r="I26" s="22"/>
    </row>
    <row r="27" spans="1:9" x14ac:dyDescent="0.25">
      <c r="A27" s="39"/>
      <c r="I27" s="22"/>
    </row>
    <row r="28" spans="1:9" x14ac:dyDescent="0.25">
      <c r="A28" s="39"/>
      <c r="B28" s="18"/>
      <c r="G28" s="24"/>
    </row>
    <row r="29" spans="1:9" x14ac:dyDescent="0.25">
      <c r="A29" s="39"/>
    </row>
    <row r="30" spans="1:9" x14ac:dyDescent="0.25">
      <c r="A30" s="39"/>
    </row>
    <row r="31" spans="1:9" x14ac:dyDescent="0.25">
      <c r="A31" s="39"/>
    </row>
    <row r="32" spans="1:9" x14ac:dyDescent="0.25">
      <c r="A32" s="39"/>
    </row>
    <row r="33" spans="1:1" x14ac:dyDescent="0.25">
      <c r="A33" s="39"/>
    </row>
    <row r="34" spans="1:1" x14ac:dyDescent="0.25">
      <c r="A34" s="39"/>
    </row>
    <row r="35" spans="1:1" x14ac:dyDescent="0.25">
      <c r="A35" s="39"/>
    </row>
    <row r="36" spans="1:1" x14ac:dyDescent="0.25">
      <c r="A36" s="39"/>
    </row>
    <row r="37" spans="1:1" x14ac:dyDescent="0.25">
      <c r="A37" s="39"/>
    </row>
    <row r="38" spans="1:1" x14ac:dyDescent="0.25">
      <c r="A38" s="39"/>
    </row>
    <row r="39" spans="1:1" x14ac:dyDescent="0.25">
      <c r="A39" s="39"/>
    </row>
    <row r="40" spans="1:1" x14ac:dyDescent="0.25">
      <c r="A40" s="40"/>
    </row>
    <row r="41" spans="1:1" x14ac:dyDescent="0.25">
      <c r="A41" s="40"/>
    </row>
    <row r="42" spans="1:1" x14ac:dyDescent="0.25">
      <c r="A42" s="40"/>
    </row>
    <row r="43" spans="1:1" x14ac:dyDescent="0.25">
      <c r="A43" s="40"/>
    </row>
    <row r="44" spans="1:1" x14ac:dyDescent="0.25">
      <c r="A44" s="40"/>
    </row>
    <row r="45" spans="1:1" x14ac:dyDescent="0.25">
      <c r="A45" s="40"/>
    </row>
    <row r="46" spans="1:1" x14ac:dyDescent="0.25">
      <c r="A46" s="40"/>
    </row>
    <row r="47" spans="1:1" x14ac:dyDescent="0.25">
      <c r="A47" s="40"/>
    </row>
    <row r="48" spans="1:1" x14ac:dyDescent="0.25">
      <c r="A48" s="40"/>
    </row>
    <row r="49" spans="1:1" x14ac:dyDescent="0.25">
      <c r="A49" s="40"/>
    </row>
    <row r="50" spans="1:1" x14ac:dyDescent="0.25">
      <c r="A50" s="40"/>
    </row>
    <row r="51" spans="1:1" x14ac:dyDescent="0.25">
      <c r="A51" s="40"/>
    </row>
    <row r="52" spans="1:1" x14ac:dyDescent="0.25">
      <c r="A52" s="40"/>
    </row>
    <row r="53" spans="1:1" x14ac:dyDescent="0.25">
      <c r="A53" s="40"/>
    </row>
    <row r="54" spans="1:1" x14ac:dyDescent="0.25">
      <c r="A54" s="40"/>
    </row>
    <row r="55" spans="1:1" x14ac:dyDescent="0.25">
      <c r="A55" s="40"/>
    </row>
    <row r="56" spans="1:1" x14ac:dyDescent="0.25">
      <c r="A56" s="40"/>
    </row>
    <row r="57" spans="1:1" x14ac:dyDescent="0.25">
      <c r="A57" s="40"/>
    </row>
    <row r="58" spans="1:1" x14ac:dyDescent="0.25">
      <c r="A58" s="40"/>
    </row>
    <row r="59" spans="1:1" x14ac:dyDescent="0.25">
      <c r="A59" s="40"/>
    </row>
    <row r="60" spans="1:1" x14ac:dyDescent="0.25">
      <c r="A60" s="40"/>
    </row>
    <row r="61" spans="1:1" x14ac:dyDescent="0.25">
      <c r="A61" s="40"/>
    </row>
    <row r="62" spans="1:1" x14ac:dyDescent="0.25">
      <c r="A62" s="40"/>
    </row>
    <row r="63" spans="1:1" x14ac:dyDescent="0.25">
      <c r="A63" s="40"/>
    </row>
    <row r="64" spans="1:1" x14ac:dyDescent="0.25">
      <c r="A64" s="40"/>
    </row>
    <row r="65" spans="1:1" x14ac:dyDescent="0.25">
      <c r="A65" s="40"/>
    </row>
    <row r="66" spans="1:1" x14ac:dyDescent="0.25">
      <c r="A66" s="40"/>
    </row>
    <row r="67" spans="1:1" x14ac:dyDescent="0.25">
      <c r="A67" s="40"/>
    </row>
    <row r="68" spans="1:1" x14ac:dyDescent="0.25">
      <c r="A68" s="40"/>
    </row>
    <row r="69" spans="1:1" x14ac:dyDescent="0.25">
      <c r="A69" s="40"/>
    </row>
    <row r="70" spans="1:1" x14ac:dyDescent="0.25">
      <c r="A70" s="40"/>
    </row>
    <row r="71" spans="1:1" x14ac:dyDescent="0.25">
      <c r="A71" s="40"/>
    </row>
    <row r="72" spans="1:1" x14ac:dyDescent="0.25">
      <c r="A72" s="40"/>
    </row>
    <row r="73" spans="1:1" x14ac:dyDescent="0.25">
      <c r="A73" s="40"/>
    </row>
    <row r="74" spans="1:1" x14ac:dyDescent="0.25">
      <c r="A74" s="40"/>
    </row>
    <row r="75" spans="1:1" x14ac:dyDescent="0.25">
      <c r="A75" s="40"/>
    </row>
    <row r="76" spans="1:1" x14ac:dyDescent="0.25">
      <c r="A76" s="40"/>
    </row>
    <row r="77" spans="1:1" x14ac:dyDescent="0.25">
      <c r="A77" s="40"/>
    </row>
    <row r="78" spans="1:1" x14ac:dyDescent="0.25">
      <c r="A78" s="40"/>
    </row>
    <row r="79" spans="1:1" x14ac:dyDescent="0.25">
      <c r="A79" s="40"/>
    </row>
    <row r="80" spans="1:1" x14ac:dyDescent="0.25">
      <c r="A80" s="40"/>
    </row>
    <row r="81" spans="1:1" x14ac:dyDescent="0.25">
      <c r="A81" s="40"/>
    </row>
    <row r="82" spans="1:1" x14ac:dyDescent="0.25">
      <c r="A82" s="40"/>
    </row>
    <row r="83" spans="1:1" x14ac:dyDescent="0.25">
      <c r="A83" s="40"/>
    </row>
    <row r="84" spans="1:1" x14ac:dyDescent="0.25">
      <c r="A84" s="40"/>
    </row>
    <row r="85" spans="1:1" x14ac:dyDescent="0.25">
      <c r="A85" s="40"/>
    </row>
    <row r="86" spans="1:1" x14ac:dyDescent="0.25">
      <c r="A86" s="40"/>
    </row>
    <row r="87" spans="1:1" x14ac:dyDescent="0.25">
      <c r="A87" s="40"/>
    </row>
    <row r="88" spans="1:1" x14ac:dyDescent="0.25">
      <c r="A88" s="40"/>
    </row>
    <row r="89" spans="1:1" x14ac:dyDescent="0.25">
      <c r="A89" s="40"/>
    </row>
    <row r="90" spans="1:1" x14ac:dyDescent="0.25">
      <c r="A90" s="40"/>
    </row>
    <row r="91" spans="1:1" x14ac:dyDescent="0.25">
      <c r="A91" s="40"/>
    </row>
    <row r="92" spans="1:1" x14ac:dyDescent="0.25">
      <c r="A92" s="40"/>
    </row>
    <row r="93" spans="1:1" x14ac:dyDescent="0.25">
      <c r="A93" s="40"/>
    </row>
    <row r="94" spans="1:1" x14ac:dyDescent="0.25">
      <c r="A94" s="40"/>
    </row>
    <row r="95" spans="1:1" x14ac:dyDescent="0.25">
      <c r="A95" s="40"/>
    </row>
    <row r="96" spans="1:1" x14ac:dyDescent="0.25">
      <c r="A96" s="40"/>
    </row>
    <row r="97" spans="1:1" x14ac:dyDescent="0.25">
      <c r="A97" s="40"/>
    </row>
    <row r="98" spans="1:1" x14ac:dyDescent="0.25">
      <c r="A98" s="40"/>
    </row>
    <row r="99" spans="1:1" x14ac:dyDescent="0.25">
      <c r="A99" s="40"/>
    </row>
    <row r="100" spans="1:1" x14ac:dyDescent="0.25">
      <c r="A100" s="40"/>
    </row>
    <row r="101" spans="1:1" x14ac:dyDescent="0.25">
      <c r="A101" s="40"/>
    </row>
    <row r="102" spans="1:1" x14ac:dyDescent="0.25">
      <c r="A102" s="40"/>
    </row>
    <row r="103" spans="1:1" x14ac:dyDescent="0.25">
      <c r="A103" s="40"/>
    </row>
    <row r="104" spans="1:1" x14ac:dyDescent="0.25">
      <c r="A104" s="40"/>
    </row>
    <row r="105" spans="1:1" x14ac:dyDescent="0.25">
      <c r="A105" s="40"/>
    </row>
    <row r="106" spans="1:1" x14ac:dyDescent="0.25">
      <c r="A106" s="40"/>
    </row>
    <row r="107" spans="1:1" x14ac:dyDescent="0.25">
      <c r="A107" s="40"/>
    </row>
    <row r="108" spans="1:1" x14ac:dyDescent="0.25">
      <c r="A108" s="40"/>
    </row>
    <row r="109" spans="1:1" x14ac:dyDescent="0.25">
      <c r="A109" s="40"/>
    </row>
    <row r="110" spans="1:1" x14ac:dyDescent="0.25">
      <c r="A110" s="40"/>
    </row>
    <row r="111" spans="1:1" x14ac:dyDescent="0.25">
      <c r="A111" s="40"/>
    </row>
    <row r="112" spans="1:1" x14ac:dyDescent="0.25">
      <c r="A112" s="40"/>
    </row>
    <row r="113" spans="1:1" x14ac:dyDescent="0.25">
      <c r="A113" s="40"/>
    </row>
    <row r="114" spans="1:1" x14ac:dyDescent="0.25">
      <c r="A114" s="40"/>
    </row>
    <row r="115" spans="1:1" x14ac:dyDescent="0.25">
      <c r="A115" s="40"/>
    </row>
    <row r="116" spans="1:1" x14ac:dyDescent="0.25">
      <c r="A116" s="40"/>
    </row>
    <row r="117" spans="1:1" x14ac:dyDescent="0.25">
      <c r="A117" s="40"/>
    </row>
    <row r="118" spans="1:1" x14ac:dyDescent="0.25">
      <c r="A118" s="40"/>
    </row>
    <row r="119" spans="1:1" x14ac:dyDescent="0.25">
      <c r="A119" s="40"/>
    </row>
    <row r="120" spans="1:1" x14ac:dyDescent="0.25">
      <c r="A120" s="40"/>
    </row>
    <row r="121" spans="1:1" x14ac:dyDescent="0.25">
      <c r="A121" s="40"/>
    </row>
    <row r="122" spans="1:1" x14ac:dyDescent="0.25">
      <c r="A122" s="40"/>
    </row>
    <row r="123" spans="1:1" x14ac:dyDescent="0.25">
      <c r="A123" s="40"/>
    </row>
    <row r="124" spans="1:1" x14ac:dyDescent="0.25">
      <c r="A124" s="40"/>
    </row>
    <row r="125" spans="1:1" x14ac:dyDescent="0.25">
      <c r="A125" s="40"/>
    </row>
    <row r="126" spans="1:1" x14ac:dyDescent="0.25">
      <c r="A126" s="40"/>
    </row>
    <row r="127" spans="1:1" x14ac:dyDescent="0.25">
      <c r="A127" s="40"/>
    </row>
    <row r="128" spans="1:1" x14ac:dyDescent="0.25">
      <c r="A128" s="40"/>
    </row>
    <row r="129" spans="1:1" x14ac:dyDescent="0.25">
      <c r="A129" s="40"/>
    </row>
    <row r="130" spans="1:1" x14ac:dyDescent="0.25">
      <c r="A130" s="40"/>
    </row>
    <row r="131" spans="1:1" x14ac:dyDescent="0.25">
      <c r="A131" s="40"/>
    </row>
    <row r="132" spans="1:1" x14ac:dyDescent="0.25">
      <c r="A132" s="40"/>
    </row>
    <row r="133" spans="1:1" x14ac:dyDescent="0.25">
      <c r="A133" s="40"/>
    </row>
    <row r="134" spans="1:1" x14ac:dyDescent="0.25">
      <c r="A134" s="40"/>
    </row>
    <row r="135" spans="1:1" x14ac:dyDescent="0.25">
      <c r="A135" s="40"/>
    </row>
    <row r="136" spans="1:1" x14ac:dyDescent="0.25">
      <c r="A136" s="40"/>
    </row>
    <row r="137" spans="1:1" x14ac:dyDescent="0.25">
      <c r="A137" s="40"/>
    </row>
    <row r="138" spans="1:1" x14ac:dyDescent="0.25">
      <c r="A138" s="40"/>
    </row>
    <row r="139" spans="1:1" x14ac:dyDescent="0.25">
      <c r="A139" s="40"/>
    </row>
    <row r="140" spans="1:1" x14ac:dyDescent="0.25">
      <c r="A140" s="40"/>
    </row>
    <row r="141" spans="1:1" x14ac:dyDescent="0.25">
      <c r="A141" s="40"/>
    </row>
    <row r="142" spans="1:1" x14ac:dyDescent="0.25">
      <c r="A142" s="40"/>
    </row>
    <row r="143" spans="1:1" x14ac:dyDescent="0.25">
      <c r="A143" s="40"/>
    </row>
    <row r="144" spans="1:1" x14ac:dyDescent="0.25">
      <c r="A144" s="40"/>
    </row>
    <row r="145" spans="1:1" x14ac:dyDescent="0.25">
      <c r="A145" s="40"/>
    </row>
    <row r="146" spans="1:1" x14ac:dyDescent="0.25">
      <c r="A146" s="40"/>
    </row>
    <row r="147" spans="1:1" x14ac:dyDescent="0.25">
      <c r="A147" s="40"/>
    </row>
    <row r="148" spans="1:1" x14ac:dyDescent="0.25">
      <c r="A148" s="40"/>
    </row>
    <row r="149" spans="1:1" x14ac:dyDescent="0.25">
      <c r="A149" s="40"/>
    </row>
    <row r="150" spans="1:1" x14ac:dyDescent="0.25">
      <c r="A150" s="40"/>
    </row>
    <row r="151" spans="1:1" x14ac:dyDescent="0.25">
      <c r="A151" s="40"/>
    </row>
    <row r="152" spans="1:1" x14ac:dyDescent="0.25">
      <c r="A152" s="40"/>
    </row>
    <row r="153" spans="1:1" x14ac:dyDescent="0.25">
      <c r="A153" s="40"/>
    </row>
    <row r="154" spans="1:1" x14ac:dyDescent="0.25">
      <c r="A154" s="40"/>
    </row>
    <row r="155" spans="1:1" x14ac:dyDescent="0.25">
      <c r="A155" s="40"/>
    </row>
    <row r="156" spans="1:1" x14ac:dyDescent="0.25">
      <c r="A156" s="40"/>
    </row>
    <row r="157" spans="1:1" x14ac:dyDescent="0.25">
      <c r="A157" s="40"/>
    </row>
    <row r="158" spans="1:1" x14ac:dyDescent="0.25">
      <c r="A158" s="40"/>
    </row>
    <row r="159" spans="1:1" x14ac:dyDescent="0.25">
      <c r="A159" s="40"/>
    </row>
    <row r="160" spans="1:1" x14ac:dyDescent="0.25">
      <c r="A160" s="40"/>
    </row>
    <row r="161" spans="1:1" x14ac:dyDescent="0.25">
      <c r="A161" s="40"/>
    </row>
    <row r="162" spans="1:1" x14ac:dyDescent="0.25">
      <c r="A162" s="40"/>
    </row>
    <row r="163" spans="1:1" x14ac:dyDescent="0.25">
      <c r="A163" s="40"/>
    </row>
    <row r="164" spans="1:1" x14ac:dyDescent="0.25">
      <c r="A164" s="40"/>
    </row>
    <row r="165" spans="1:1" x14ac:dyDescent="0.25">
      <c r="A165" s="40"/>
    </row>
    <row r="166" spans="1:1" x14ac:dyDescent="0.25">
      <c r="A166" s="40"/>
    </row>
    <row r="167" spans="1:1" x14ac:dyDescent="0.25">
      <c r="A167" s="40"/>
    </row>
    <row r="168" spans="1:1" x14ac:dyDescent="0.25">
      <c r="A168" s="40"/>
    </row>
    <row r="169" spans="1:1" x14ac:dyDescent="0.25">
      <c r="A169" s="40"/>
    </row>
    <row r="170" spans="1:1" x14ac:dyDescent="0.25">
      <c r="A170" s="40"/>
    </row>
    <row r="171" spans="1:1" x14ac:dyDescent="0.25">
      <c r="A171" s="40"/>
    </row>
    <row r="172" spans="1:1" x14ac:dyDescent="0.25">
      <c r="A172" s="40"/>
    </row>
    <row r="173" spans="1:1" x14ac:dyDescent="0.25">
      <c r="A173" s="40"/>
    </row>
    <row r="174" spans="1:1" x14ac:dyDescent="0.25">
      <c r="A174" s="40"/>
    </row>
    <row r="175" spans="1:1" x14ac:dyDescent="0.25">
      <c r="A175" s="40"/>
    </row>
    <row r="176" spans="1:1" x14ac:dyDescent="0.25">
      <c r="A176" s="40"/>
    </row>
    <row r="177" spans="1:1" x14ac:dyDescent="0.25">
      <c r="A177" s="40"/>
    </row>
    <row r="178" spans="1:1" x14ac:dyDescent="0.25">
      <c r="A178" s="40"/>
    </row>
    <row r="179" spans="1:1" x14ac:dyDescent="0.25">
      <c r="A179" s="40"/>
    </row>
    <row r="180" spans="1:1" x14ac:dyDescent="0.25">
      <c r="A180" s="40"/>
    </row>
    <row r="181" spans="1:1" x14ac:dyDescent="0.25">
      <c r="A181" s="40"/>
    </row>
    <row r="182" spans="1:1" x14ac:dyDescent="0.25">
      <c r="A182" s="40"/>
    </row>
    <row r="183" spans="1:1" x14ac:dyDescent="0.25">
      <c r="A183" s="40"/>
    </row>
    <row r="184" spans="1:1" x14ac:dyDescent="0.25">
      <c r="A184" s="40"/>
    </row>
    <row r="185" spans="1:1" x14ac:dyDescent="0.25">
      <c r="A185" s="40"/>
    </row>
    <row r="186" spans="1:1" x14ac:dyDescent="0.25">
      <c r="A186" s="40"/>
    </row>
    <row r="187" spans="1:1" x14ac:dyDescent="0.25">
      <c r="A187" s="40"/>
    </row>
    <row r="188" spans="1:1" x14ac:dyDescent="0.25">
      <c r="A188" s="40"/>
    </row>
    <row r="189" spans="1:1" x14ac:dyDescent="0.25">
      <c r="A189" s="40"/>
    </row>
    <row r="190" spans="1:1" x14ac:dyDescent="0.25">
      <c r="A190" s="40"/>
    </row>
    <row r="191" spans="1:1" x14ac:dyDescent="0.25">
      <c r="A191" s="40"/>
    </row>
    <row r="192" spans="1:1" x14ac:dyDescent="0.25">
      <c r="A192" s="40"/>
    </row>
    <row r="193" spans="1:1" x14ac:dyDescent="0.25">
      <c r="A193" s="40"/>
    </row>
    <row r="194" spans="1:1" x14ac:dyDescent="0.25">
      <c r="A194" s="40"/>
    </row>
    <row r="195" spans="1:1" x14ac:dyDescent="0.25">
      <c r="A195" s="40"/>
    </row>
    <row r="196" spans="1:1" x14ac:dyDescent="0.25">
      <c r="A196" s="40"/>
    </row>
    <row r="197" spans="1:1" x14ac:dyDescent="0.25">
      <c r="A197" s="40"/>
    </row>
    <row r="198" spans="1:1" x14ac:dyDescent="0.25">
      <c r="A198" s="40"/>
    </row>
    <row r="199" spans="1:1" x14ac:dyDescent="0.25">
      <c r="A199" s="40"/>
    </row>
    <row r="200" spans="1:1" x14ac:dyDescent="0.25">
      <c r="A200" s="40"/>
    </row>
    <row r="201" spans="1:1" x14ac:dyDescent="0.25">
      <c r="A201" s="40"/>
    </row>
    <row r="202" spans="1:1" x14ac:dyDescent="0.25">
      <c r="A202" s="40"/>
    </row>
    <row r="203" spans="1:1" x14ac:dyDescent="0.25">
      <c r="A203" s="40"/>
    </row>
    <row r="204" spans="1:1" x14ac:dyDescent="0.25">
      <c r="A204" s="40"/>
    </row>
    <row r="205" spans="1:1" x14ac:dyDescent="0.25">
      <c r="A205" s="40"/>
    </row>
    <row r="206" spans="1:1" x14ac:dyDescent="0.25">
      <c r="A206" s="40"/>
    </row>
    <row r="207" spans="1:1" x14ac:dyDescent="0.25">
      <c r="A207" s="40"/>
    </row>
    <row r="208" spans="1:1" x14ac:dyDescent="0.25">
      <c r="A208" s="40"/>
    </row>
    <row r="209" spans="1:1" x14ac:dyDescent="0.25">
      <c r="A209" s="40"/>
    </row>
    <row r="210" spans="1:1" x14ac:dyDescent="0.25">
      <c r="A210" s="40"/>
    </row>
    <row r="211" spans="1:1" x14ac:dyDescent="0.25">
      <c r="A211" s="40"/>
    </row>
    <row r="212" spans="1:1" x14ac:dyDescent="0.25">
      <c r="A212" s="40"/>
    </row>
    <row r="213" spans="1:1" x14ac:dyDescent="0.25">
      <c r="A213" s="40"/>
    </row>
    <row r="214" spans="1:1" x14ac:dyDescent="0.25">
      <c r="A214" s="40"/>
    </row>
    <row r="215" spans="1:1" x14ac:dyDescent="0.25">
      <c r="A215" s="40"/>
    </row>
    <row r="216" spans="1:1" x14ac:dyDescent="0.25">
      <c r="A216" s="40"/>
    </row>
    <row r="217" spans="1:1" x14ac:dyDescent="0.25">
      <c r="A217" s="40"/>
    </row>
    <row r="218" spans="1:1" x14ac:dyDescent="0.25">
      <c r="A218" s="40"/>
    </row>
    <row r="219" spans="1:1" x14ac:dyDescent="0.25">
      <c r="A219" s="40"/>
    </row>
    <row r="220" spans="1:1" x14ac:dyDescent="0.25">
      <c r="A220" s="40"/>
    </row>
    <row r="221" spans="1:1" x14ac:dyDescent="0.25">
      <c r="A221" s="40"/>
    </row>
    <row r="222" spans="1:1" x14ac:dyDescent="0.25">
      <c r="A222" s="40"/>
    </row>
    <row r="223" spans="1:1" x14ac:dyDescent="0.25">
      <c r="A223" s="40"/>
    </row>
    <row r="224" spans="1:1" x14ac:dyDescent="0.25">
      <c r="A224" s="40"/>
    </row>
    <row r="225" spans="1:1" x14ac:dyDescent="0.25">
      <c r="A225" s="40"/>
    </row>
    <row r="226" spans="1:1" x14ac:dyDescent="0.25">
      <c r="A226" s="40"/>
    </row>
    <row r="227" spans="1:1" x14ac:dyDescent="0.25">
      <c r="A227" s="40"/>
    </row>
    <row r="228" spans="1:1" x14ac:dyDescent="0.25">
      <c r="A228" s="40"/>
    </row>
    <row r="229" spans="1:1" x14ac:dyDescent="0.25">
      <c r="A229" s="40"/>
    </row>
    <row r="230" spans="1:1" x14ac:dyDescent="0.25">
      <c r="A230" s="40"/>
    </row>
    <row r="231" spans="1:1" x14ac:dyDescent="0.25">
      <c r="A231" s="40"/>
    </row>
    <row r="232" spans="1:1" x14ac:dyDescent="0.25">
      <c r="A232" s="40"/>
    </row>
    <row r="233" spans="1:1" x14ac:dyDescent="0.25">
      <c r="A233" s="40"/>
    </row>
    <row r="234" spans="1:1" x14ac:dyDescent="0.25">
      <c r="A234" s="40"/>
    </row>
    <row r="235" spans="1:1" x14ac:dyDescent="0.25">
      <c r="A235" s="40"/>
    </row>
    <row r="236" spans="1:1" x14ac:dyDescent="0.25">
      <c r="A236" s="40"/>
    </row>
    <row r="237" spans="1:1" x14ac:dyDescent="0.25">
      <c r="A237" s="40"/>
    </row>
    <row r="238" spans="1:1" x14ac:dyDescent="0.25">
      <c r="A238" s="40"/>
    </row>
    <row r="239" spans="1:1" x14ac:dyDescent="0.25">
      <c r="A239" s="40"/>
    </row>
    <row r="240" spans="1:1" x14ac:dyDescent="0.25">
      <c r="A240" s="40"/>
    </row>
    <row r="241" spans="1:1" x14ac:dyDescent="0.25">
      <c r="A241" s="40"/>
    </row>
    <row r="242" spans="1:1" x14ac:dyDescent="0.25">
      <c r="A242" s="40"/>
    </row>
    <row r="243" spans="1:1" x14ac:dyDescent="0.25">
      <c r="A243" s="40"/>
    </row>
    <row r="244" spans="1:1" x14ac:dyDescent="0.25">
      <c r="A244" s="40"/>
    </row>
    <row r="245" spans="1:1" x14ac:dyDescent="0.25">
      <c r="A245" s="40"/>
    </row>
    <row r="246" spans="1:1" x14ac:dyDescent="0.25">
      <c r="A246" s="40"/>
    </row>
    <row r="247" spans="1:1" x14ac:dyDescent="0.25">
      <c r="A247" s="40"/>
    </row>
    <row r="248" spans="1:1" x14ac:dyDescent="0.25">
      <c r="A248" s="40"/>
    </row>
    <row r="249" spans="1:1" x14ac:dyDescent="0.25">
      <c r="A249" s="40"/>
    </row>
    <row r="250" spans="1:1" x14ac:dyDescent="0.25">
      <c r="A250" s="40"/>
    </row>
    <row r="251" spans="1:1" x14ac:dyDescent="0.25">
      <c r="A251" s="40"/>
    </row>
    <row r="252" spans="1:1" x14ac:dyDescent="0.25">
      <c r="A252" s="40"/>
    </row>
    <row r="253" spans="1:1" x14ac:dyDescent="0.25">
      <c r="A253" s="40"/>
    </row>
    <row r="254" spans="1:1" x14ac:dyDescent="0.25">
      <c r="A254" s="40"/>
    </row>
    <row r="255" spans="1:1" x14ac:dyDescent="0.25">
      <c r="A255" s="40"/>
    </row>
    <row r="256" spans="1:1" x14ac:dyDescent="0.25">
      <c r="A256" s="40"/>
    </row>
    <row r="257" spans="1:1" x14ac:dyDescent="0.25">
      <c r="A257" s="40"/>
    </row>
    <row r="258" spans="1:1" x14ac:dyDescent="0.25">
      <c r="A258" s="40"/>
    </row>
    <row r="259" spans="1:1" x14ac:dyDescent="0.25">
      <c r="A259" s="40"/>
    </row>
    <row r="260" spans="1:1" x14ac:dyDescent="0.25">
      <c r="A260" s="40"/>
    </row>
    <row r="261" spans="1:1" x14ac:dyDescent="0.25">
      <c r="A261" s="40"/>
    </row>
    <row r="262" spans="1:1" x14ac:dyDescent="0.25">
      <c r="A262" s="40"/>
    </row>
    <row r="263" spans="1:1" x14ac:dyDescent="0.25">
      <c r="A263" s="40"/>
    </row>
    <row r="264" spans="1:1" x14ac:dyDescent="0.25">
      <c r="A264" s="40"/>
    </row>
    <row r="265" spans="1:1" x14ac:dyDescent="0.25">
      <c r="A265" s="40"/>
    </row>
    <row r="266" spans="1:1" x14ac:dyDescent="0.25">
      <c r="A266" s="40"/>
    </row>
    <row r="267" spans="1:1" x14ac:dyDescent="0.25">
      <c r="A267" s="40"/>
    </row>
    <row r="268" spans="1:1" x14ac:dyDescent="0.25">
      <c r="A268" s="40"/>
    </row>
    <row r="269" spans="1:1" x14ac:dyDescent="0.25">
      <c r="A269" s="40"/>
    </row>
    <row r="270" spans="1:1" x14ac:dyDescent="0.25">
      <c r="A270" s="40"/>
    </row>
    <row r="271" spans="1:1" x14ac:dyDescent="0.25">
      <c r="A271" s="40"/>
    </row>
    <row r="272" spans="1:1" x14ac:dyDescent="0.25">
      <c r="A272" s="40"/>
    </row>
    <row r="273" spans="1:1" x14ac:dyDescent="0.25">
      <c r="A273" s="40"/>
    </row>
    <row r="274" spans="1:1" x14ac:dyDescent="0.25">
      <c r="A274" s="40"/>
    </row>
    <row r="275" spans="1:1" x14ac:dyDescent="0.25">
      <c r="A275" s="40"/>
    </row>
    <row r="276" spans="1:1" x14ac:dyDescent="0.25">
      <c r="A276" s="40"/>
    </row>
    <row r="277" spans="1:1" x14ac:dyDescent="0.25">
      <c r="A277" s="40"/>
    </row>
    <row r="278" spans="1:1" x14ac:dyDescent="0.25">
      <c r="A278" s="40"/>
    </row>
    <row r="279" spans="1:1" x14ac:dyDescent="0.25">
      <c r="A279" s="40"/>
    </row>
    <row r="280" spans="1:1" x14ac:dyDescent="0.25">
      <c r="A280" s="40"/>
    </row>
    <row r="281" spans="1:1" x14ac:dyDescent="0.25">
      <c r="A281" s="40"/>
    </row>
    <row r="282" spans="1:1" x14ac:dyDescent="0.25">
      <c r="A282" s="40"/>
    </row>
    <row r="283" spans="1:1" x14ac:dyDescent="0.25">
      <c r="A283" s="40"/>
    </row>
    <row r="284" spans="1:1" x14ac:dyDescent="0.25">
      <c r="A284" s="40"/>
    </row>
    <row r="285" spans="1:1" x14ac:dyDescent="0.25">
      <c r="A285" s="40"/>
    </row>
    <row r="286" spans="1:1" x14ac:dyDescent="0.25">
      <c r="A286" s="40"/>
    </row>
    <row r="287" spans="1:1" x14ac:dyDescent="0.25">
      <c r="A287" s="40"/>
    </row>
    <row r="288" spans="1:1" x14ac:dyDescent="0.25">
      <c r="A288" s="40"/>
    </row>
    <row r="289" spans="1:1" x14ac:dyDescent="0.25">
      <c r="A289" s="40"/>
    </row>
    <row r="290" spans="1:1" x14ac:dyDescent="0.25">
      <c r="A290" s="40"/>
    </row>
    <row r="291" spans="1:1" x14ac:dyDescent="0.25">
      <c r="A291" s="40"/>
    </row>
    <row r="292" spans="1:1" x14ac:dyDescent="0.25">
      <c r="A292" s="40"/>
    </row>
    <row r="293" spans="1:1" x14ac:dyDescent="0.25">
      <c r="A293" s="40"/>
    </row>
    <row r="294" spans="1:1" x14ac:dyDescent="0.25">
      <c r="A294" s="40"/>
    </row>
    <row r="295" spans="1:1" x14ac:dyDescent="0.25">
      <c r="A295" s="40"/>
    </row>
    <row r="296" spans="1:1" x14ac:dyDescent="0.25">
      <c r="A296" s="40"/>
    </row>
    <row r="297" spans="1:1" x14ac:dyDescent="0.25">
      <c r="A297" s="40"/>
    </row>
    <row r="298" spans="1:1" x14ac:dyDescent="0.25">
      <c r="A298" s="40"/>
    </row>
    <row r="299" spans="1:1" x14ac:dyDescent="0.25">
      <c r="A299" s="40"/>
    </row>
    <row r="300" spans="1:1" x14ac:dyDescent="0.25">
      <c r="A300" s="40"/>
    </row>
    <row r="301" spans="1:1" x14ac:dyDescent="0.25">
      <c r="A301" s="40"/>
    </row>
    <row r="302" spans="1:1" x14ac:dyDescent="0.25">
      <c r="A302" s="40"/>
    </row>
    <row r="303" spans="1:1" x14ac:dyDescent="0.25">
      <c r="A303" s="40"/>
    </row>
    <row r="304" spans="1:1" x14ac:dyDescent="0.25">
      <c r="A304" s="40"/>
    </row>
    <row r="305" spans="1:1" x14ac:dyDescent="0.25">
      <c r="A305" s="40"/>
    </row>
    <row r="306" spans="1:1" x14ac:dyDescent="0.25">
      <c r="A306" s="40"/>
    </row>
    <row r="307" spans="1:1" x14ac:dyDescent="0.25">
      <c r="A307" s="40"/>
    </row>
    <row r="308" spans="1:1" x14ac:dyDescent="0.25">
      <c r="A308" s="40"/>
    </row>
    <row r="309" spans="1:1" x14ac:dyDescent="0.25">
      <c r="A309" s="40"/>
    </row>
    <row r="310" spans="1:1" x14ac:dyDescent="0.25">
      <c r="A310" s="40"/>
    </row>
    <row r="311" spans="1:1" x14ac:dyDescent="0.25">
      <c r="A311" s="40"/>
    </row>
    <row r="312" spans="1:1" x14ac:dyDescent="0.25">
      <c r="A312" s="40"/>
    </row>
    <row r="313" spans="1:1" x14ac:dyDescent="0.25">
      <c r="A313" s="40"/>
    </row>
    <row r="314" spans="1:1" x14ac:dyDescent="0.25">
      <c r="A314" s="40"/>
    </row>
    <row r="315" spans="1:1" x14ac:dyDescent="0.25">
      <c r="A315" s="40"/>
    </row>
    <row r="316" spans="1:1" x14ac:dyDescent="0.25">
      <c r="A316" s="40"/>
    </row>
    <row r="317" spans="1:1" x14ac:dyDescent="0.25">
      <c r="A317" s="40"/>
    </row>
    <row r="318" spans="1:1" x14ac:dyDescent="0.25">
      <c r="A318" s="40"/>
    </row>
    <row r="319" spans="1:1" x14ac:dyDescent="0.25">
      <c r="A319" s="40"/>
    </row>
    <row r="320" spans="1:1" x14ac:dyDescent="0.25">
      <c r="A320" s="40"/>
    </row>
    <row r="321" spans="1:1" x14ac:dyDescent="0.25">
      <c r="A321" s="40"/>
    </row>
    <row r="322" spans="1:1" x14ac:dyDescent="0.25">
      <c r="A322" s="40"/>
    </row>
    <row r="323" spans="1:1" x14ac:dyDescent="0.25">
      <c r="A323" s="40"/>
    </row>
    <row r="324" spans="1:1" x14ac:dyDescent="0.25">
      <c r="A324" s="40"/>
    </row>
    <row r="325" spans="1:1" x14ac:dyDescent="0.25">
      <c r="A325" s="40"/>
    </row>
    <row r="326" spans="1:1" x14ac:dyDescent="0.25">
      <c r="A326" s="40"/>
    </row>
    <row r="327" spans="1:1" x14ac:dyDescent="0.25">
      <c r="A327" s="40"/>
    </row>
    <row r="328" spans="1:1" x14ac:dyDescent="0.25">
      <c r="A328" s="40"/>
    </row>
    <row r="329" spans="1:1" x14ac:dyDescent="0.25">
      <c r="A329" s="40"/>
    </row>
    <row r="330" spans="1:1" x14ac:dyDescent="0.25">
      <c r="A330" s="40"/>
    </row>
    <row r="331" spans="1:1" x14ac:dyDescent="0.25">
      <c r="A331" s="40"/>
    </row>
    <row r="332" spans="1:1" x14ac:dyDescent="0.25">
      <c r="A332" s="40"/>
    </row>
    <row r="333" spans="1:1" x14ac:dyDescent="0.25">
      <c r="A333" s="40"/>
    </row>
    <row r="334" spans="1:1" x14ac:dyDescent="0.25">
      <c r="A334" s="40"/>
    </row>
    <row r="335" spans="1:1" x14ac:dyDescent="0.25">
      <c r="A335" s="40"/>
    </row>
    <row r="336" spans="1:1" x14ac:dyDescent="0.25">
      <c r="A336" s="40"/>
    </row>
    <row r="337" spans="1:1" x14ac:dyDescent="0.25">
      <c r="A337" s="40"/>
    </row>
    <row r="338" spans="1:1" x14ac:dyDescent="0.25">
      <c r="A338" s="40"/>
    </row>
    <row r="339" spans="1:1" x14ac:dyDescent="0.25">
      <c r="A339" s="40"/>
    </row>
    <row r="340" spans="1:1" x14ac:dyDescent="0.25">
      <c r="A340" s="40"/>
    </row>
    <row r="341" spans="1:1" x14ac:dyDescent="0.25">
      <c r="A341" s="40"/>
    </row>
    <row r="342" spans="1:1" x14ac:dyDescent="0.25">
      <c r="A342" s="40"/>
    </row>
    <row r="343" spans="1:1" x14ac:dyDescent="0.25">
      <c r="A343" s="40"/>
    </row>
    <row r="344" spans="1:1" x14ac:dyDescent="0.25">
      <c r="A344" s="40"/>
    </row>
    <row r="345" spans="1:1" x14ac:dyDescent="0.25">
      <c r="A345" s="40"/>
    </row>
    <row r="346" spans="1:1" x14ac:dyDescent="0.25">
      <c r="A346" s="40"/>
    </row>
    <row r="347" spans="1:1" x14ac:dyDescent="0.25">
      <c r="A347" s="40"/>
    </row>
    <row r="348" spans="1:1" x14ac:dyDescent="0.25">
      <c r="A348" s="40"/>
    </row>
    <row r="349" spans="1:1" x14ac:dyDescent="0.25">
      <c r="A349" s="40"/>
    </row>
    <row r="350" spans="1:1" x14ac:dyDescent="0.25">
      <c r="A350" s="40"/>
    </row>
    <row r="351" spans="1:1" x14ac:dyDescent="0.25">
      <c r="A351" s="40"/>
    </row>
    <row r="352" spans="1:1" x14ac:dyDescent="0.25">
      <c r="A352" s="40"/>
    </row>
    <row r="353" spans="1:1" x14ac:dyDescent="0.25">
      <c r="A353" s="40"/>
    </row>
    <row r="354" spans="1:1" x14ac:dyDescent="0.25">
      <c r="A354" s="40"/>
    </row>
    <row r="355" spans="1:1" x14ac:dyDescent="0.25">
      <c r="A355" s="40"/>
    </row>
    <row r="356" spans="1:1" x14ac:dyDescent="0.25">
      <c r="A356" s="40"/>
    </row>
    <row r="357" spans="1:1" x14ac:dyDescent="0.25">
      <c r="A357" s="40"/>
    </row>
    <row r="358" spans="1:1" x14ac:dyDescent="0.25">
      <c r="A358" s="40"/>
    </row>
    <row r="359" spans="1:1" x14ac:dyDescent="0.25">
      <c r="A359" s="40"/>
    </row>
    <row r="360" spans="1:1" x14ac:dyDescent="0.25">
      <c r="A360" s="40"/>
    </row>
    <row r="361" spans="1:1" x14ac:dyDescent="0.25">
      <c r="A361" s="40"/>
    </row>
    <row r="362" spans="1:1" x14ac:dyDescent="0.25">
      <c r="A362" s="40"/>
    </row>
    <row r="363" spans="1:1" x14ac:dyDescent="0.25">
      <c r="A363" s="40"/>
    </row>
    <row r="364" spans="1:1" x14ac:dyDescent="0.25">
      <c r="A364" s="40"/>
    </row>
    <row r="365" spans="1:1" x14ac:dyDescent="0.25">
      <c r="A365" s="40"/>
    </row>
    <row r="366" spans="1:1" x14ac:dyDescent="0.25">
      <c r="A366" s="40"/>
    </row>
    <row r="367" spans="1:1" x14ac:dyDescent="0.25">
      <c r="A367" s="40"/>
    </row>
    <row r="368" spans="1:1" x14ac:dyDescent="0.25">
      <c r="A368" s="40"/>
    </row>
    <row r="369" spans="1:1" x14ac:dyDescent="0.25">
      <c r="A369" s="40"/>
    </row>
    <row r="370" spans="1:1" x14ac:dyDescent="0.25">
      <c r="A370" s="40"/>
    </row>
    <row r="371" spans="1:1" x14ac:dyDescent="0.25">
      <c r="A371" s="40"/>
    </row>
    <row r="372" spans="1:1" x14ac:dyDescent="0.25">
      <c r="A372" s="40"/>
    </row>
    <row r="373" spans="1:1" x14ac:dyDescent="0.25">
      <c r="A373" s="40"/>
    </row>
    <row r="374" spans="1:1" x14ac:dyDescent="0.25">
      <c r="A374" s="40"/>
    </row>
    <row r="375" spans="1:1" x14ac:dyDescent="0.25">
      <c r="A375" s="40"/>
    </row>
    <row r="376" spans="1:1" x14ac:dyDescent="0.25">
      <c r="A376" s="40"/>
    </row>
    <row r="377" spans="1:1" x14ac:dyDescent="0.25">
      <c r="A377" s="40"/>
    </row>
    <row r="378" spans="1:1" x14ac:dyDescent="0.25">
      <c r="A378" s="40"/>
    </row>
    <row r="379" spans="1:1" x14ac:dyDescent="0.25">
      <c r="A379" s="40"/>
    </row>
    <row r="380" spans="1:1" x14ac:dyDescent="0.25">
      <c r="A380" s="40"/>
    </row>
    <row r="381" spans="1:1" x14ac:dyDescent="0.25">
      <c r="A381" s="40"/>
    </row>
    <row r="382" spans="1:1" x14ac:dyDescent="0.25">
      <c r="A382" s="40"/>
    </row>
    <row r="383" spans="1:1" x14ac:dyDescent="0.25">
      <c r="A383" s="40"/>
    </row>
    <row r="384" spans="1:1" x14ac:dyDescent="0.25">
      <c r="A384" s="40"/>
    </row>
    <row r="385" spans="1:1" x14ac:dyDescent="0.25">
      <c r="A385" s="40"/>
    </row>
    <row r="386" spans="1:1" x14ac:dyDescent="0.25">
      <c r="A386" s="40"/>
    </row>
    <row r="387" spans="1:1" x14ac:dyDescent="0.25">
      <c r="A387" s="40"/>
    </row>
    <row r="388" spans="1:1" x14ac:dyDescent="0.25">
      <c r="A388" s="40"/>
    </row>
    <row r="389" spans="1:1" x14ac:dyDescent="0.25">
      <c r="A389" s="40"/>
    </row>
    <row r="390" spans="1:1" x14ac:dyDescent="0.25">
      <c r="A390" s="40"/>
    </row>
    <row r="391" spans="1:1" x14ac:dyDescent="0.25">
      <c r="A391" s="40"/>
    </row>
    <row r="392" spans="1:1" x14ac:dyDescent="0.25">
      <c r="A392" s="40"/>
    </row>
    <row r="393" spans="1:1" x14ac:dyDescent="0.25">
      <c r="A393" s="40"/>
    </row>
    <row r="394" spans="1:1" x14ac:dyDescent="0.25">
      <c r="A394" s="40"/>
    </row>
    <row r="395" spans="1:1" x14ac:dyDescent="0.25">
      <c r="A395" s="40"/>
    </row>
    <row r="396" spans="1:1" x14ac:dyDescent="0.25">
      <c r="A396" s="40"/>
    </row>
    <row r="397" spans="1:1" x14ac:dyDescent="0.25">
      <c r="A397" s="40"/>
    </row>
    <row r="398" spans="1:1" x14ac:dyDescent="0.25">
      <c r="A398" s="40"/>
    </row>
    <row r="399" spans="1:1" x14ac:dyDescent="0.25">
      <c r="A399" s="40"/>
    </row>
    <row r="400" spans="1:1" x14ac:dyDescent="0.25">
      <c r="A400" s="40"/>
    </row>
    <row r="401" spans="1:1" x14ac:dyDescent="0.25">
      <c r="A401" s="40"/>
    </row>
    <row r="402" spans="1:1" x14ac:dyDescent="0.25">
      <c r="A402" s="40"/>
    </row>
    <row r="403" spans="1:1" x14ac:dyDescent="0.25">
      <c r="A403" s="40"/>
    </row>
    <row r="404" spans="1:1" x14ac:dyDescent="0.25">
      <c r="A404" s="40"/>
    </row>
    <row r="405" spans="1:1" x14ac:dyDescent="0.25">
      <c r="A405" s="40"/>
    </row>
    <row r="406" spans="1:1" x14ac:dyDescent="0.25">
      <c r="A406" s="40"/>
    </row>
    <row r="407" spans="1:1" x14ac:dyDescent="0.25">
      <c r="A407" s="40"/>
    </row>
    <row r="408" spans="1:1" x14ac:dyDescent="0.25">
      <c r="A408" s="40"/>
    </row>
    <row r="409" spans="1:1" x14ac:dyDescent="0.25">
      <c r="A409" s="40"/>
    </row>
    <row r="410" spans="1:1" x14ac:dyDescent="0.25">
      <c r="A410" s="40"/>
    </row>
    <row r="411" spans="1:1" x14ac:dyDescent="0.25">
      <c r="A411" s="40"/>
    </row>
    <row r="412" spans="1:1" x14ac:dyDescent="0.25">
      <c r="A412" s="40"/>
    </row>
    <row r="413" spans="1:1" x14ac:dyDescent="0.25">
      <c r="A413" s="40"/>
    </row>
    <row r="414" spans="1:1" x14ac:dyDescent="0.25">
      <c r="A414" s="40"/>
    </row>
    <row r="415" spans="1:1" x14ac:dyDescent="0.25">
      <c r="A415" s="40"/>
    </row>
    <row r="416" spans="1:1" x14ac:dyDescent="0.25">
      <c r="A416" s="40"/>
    </row>
    <row r="417" spans="1:1" x14ac:dyDescent="0.25">
      <c r="A417" s="40"/>
    </row>
    <row r="418" spans="1:1" x14ac:dyDescent="0.25">
      <c r="A418" s="40"/>
    </row>
    <row r="419" spans="1:1" x14ac:dyDescent="0.25">
      <c r="A419" s="40"/>
    </row>
    <row r="420" spans="1:1" x14ac:dyDescent="0.25">
      <c r="A420" s="40"/>
    </row>
    <row r="421" spans="1:1" x14ac:dyDescent="0.25">
      <c r="A421" s="40"/>
    </row>
    <row r="422" spans="1:1" x14ac:dyDescent="0.25">
      <c r="A422" s="40"/>
    </row>
    <row r="423" spans="1:1" x14ac:dyDescent="0.25">
      <c r="A423" s="40"/>
    </row>
    <row r="424" spans="1:1" x14ac:dyDescent="0.25">
      <c r="A424" s="40"/>
    </row>
    <row r="425" spans="1:1" x14ac:dyDescent="0.25">
      <c r="A425" s="40"/>
    </row>
    <row r="426" spans="1:1" x14ac:dyDescent="0.25">
      <c r="A426" s="40"/>
    </row>
    <row r="427" spans="1:1" x14ac:dyDescent="0.25">
      <c r="A427" s="40"/>
    </row>
    <row r="428" spans="1:1" x14ac:dyDescent="0.25">
      <c r="A428" s="40"/>
    </row>
    <row r="429" spans="1:1" x14ac:dyDescent="0.25">
      <c r="A429" s="40"/>
    </row>
    <row r="430" spans="1:1" x14ac:dyDescent="0.25">
      <c r="A430" s="40"/>
    </row>
    <row r="431" spans="1:1" x14ac:dyDescent="0.25">
      <c r="A431" s="40"/>
    </row>
    <row r="432" spans="1:1" x14ac:dyDescent="0.25">
      <c r="A432" s="40"/>
    </row>
    <row r="433" spans="1:1" x14ac:dyDescent="0.25">
      <c r="A433" s="40"/>
    </row>
    <row r="434" spans="1:1" x14ac:dyDescent="0.25">
      <c r="A434" s="40"/>
    </row>
    <row r="435" spans="1:1" x14ac:dyDescent="0.25">
      <c r="A435" s="40"/>
    </row>
    <row r="436" spans="1:1" x14ac:dyDescent="0.25">
      <c r="A436" s="40"/>
    </row>
    <row r="437" spans="1:1" x14ac:dyDescent="0.25">
      <c r="A437" s="40"/>
    </row>
    <row r="438" spans="1:1" x14ac:dyDescent="0.25">
      <c r="A438" s="40"/>
    </row>
    <row r="439" spans="1:1" x14ac:dyDescent="0.25">
      <c r="A439" s="40"/>
    </row>
    <row r="440" spans="1:1" x14ac:dyDescent="0.25">
      <c r="A440" s="40"/>
    </row>
    <row r="441" spans="1:1" x14ac:dyDescent="0.25">
      <c r="A441" s="40"/>
    </row>
    <row r="442" spans="1:1" x14ac:dyDescent="0.25">
      <c r="A442" s="40"/>
    </row>
    <row r="443" spans="1:1" x14ac:dyDescent="0.25">
      <c r="A443" s="40"/>
    </row>
    <row r="444" spans="1:1" x14ac:dyDescent="0.25">
      <c r="A444" s="40"/>
    </row>
    <row r="445" spans="1:1" x14ac:dyDescent="0.25">
      <c r="A445" s="40"/>
    </row>
    <row r="446" spans="1:1" x14ac:dyDescent="0.25">
      <c r="A446" s="40"/>
    </row>
    <row r="447" spans="1:1" x14ac:dyDescent="0.25">
      <c r="A447" s="40"/>
    </row>
    <row r="448" spans="1:1" x14ac:dyDescent="0.25">
      <c r="A448" s="40"/>
    </row>
    <row r="449" spans="1:1" x14ac:dyDescent="0.25">
      <c r="A449" s="40"/>
    </row>
    <row r="450" spans="1:1" x14ac:dyDescent="0.25">
      <c r="A450" s="40"/>
    </row>
    <row r="451" spans="1:1" x14ac:dyDescent="0.25">
      <c r="A451" s="40"/>
    </row>
    <row r="452" spans="1:1" x14ac:dyDescent="0.25">
      <c r="A452" s="40"/>
    </row>
    <row r="453" spans="1:1" x14ac:dyDescent="0.25">
      <c r="A453" s="40"/>
    </row>
    <row r="454" spans="1:1" x14ac:dyDescent="0.25">
      <c r="A454" s="40"/>
    </row>
    <row r="455" spans="1:1" x14ac:dyDescent="0.25">
      <c r="A455" s="40"/>
    </row>
    <row r="456" spans="1:1" x14ac:dyDescent="0.25">
      <c r="A456" s="40"/>
    </row>
    <row r="457" spans="1:1" x14ac:dyDescent="0.25">
      <c r="A457" s="40"/>
    </row>
    <row r="458" spans="1:1" x14ac:dyDescent="0.25">
      <c r="A458" s="40"/>
    </row>
    <row r="459" spans="1:1" x14ac:dyDescent="0.25">
      <c r="A459" s="40"/>
    </row>
    <row r="460" spans="1:1" x14ac:dyDescent="0.25">
      <c r="A460" s="40"/>
    </row>
    <row r="461" spans="1:1" x14ac:dyDescent="0.25">
      <c r="A461" s="40"/>
    </row>
    <row r="462" spans="1:1" x14ac:dyDescent="0.25">
      <c r="A462" s="40"/>
    </row>
    <row r="463" spans="1:1" x14ac:dyDescent="0.25">
      <c r="A463" s="40"/>
    </row>
    <row r="464" spans="1:1" x14ac:dyDescent="0.25">
      <c r="A464" s="40"/>
    </row>
    <row r="465" spans="1:1" x14ac:dyDescent="0.25">
      <c r="A465" s="40"/>
    </row>
    <row r="466" spans="1:1" x14ac:dyDescent="0.25">
      <c r="A466" s="40"/>
    </row>
    <row r="467" spans="1:1" x14ac:dyDescent="0.25">
      <c r="A467" s="40"/>
    </row>
    <row r="468" spans="1:1" x14ac:dyDescent="0.25">
      <c r="A468" s="40"/>
    </row>
    <row r="469" spans="1:1" x14ac:dyDescent="0.25">
      <c r="A469" s="40"/>
    </row>
    <row r="470" spans="1:1" x14ac:dyDescent="0.25">
      <c r="A470" s="40"/>
    </row>
    <row r="471" spans="1:1" x14ac:dyDescent="0.25">
      <c r="A471" s="40"/>
    </row>
    <row r="472" spans="1:1" x14ac:dyDescent="0.25">
      <c r="A472" s="40"/>
    </row>
    <row r="473" spans="1:1" x14ac:dyDescent="0.25">
      <c r="A473" s="40"/>
    </row>
    <row r="474" spans="1:1" x14ac:dyDescent="0.25">
      <c r="A474" s="40"/>
    </row>
    <row r="475" spans="1:1" x14ac:dyDescent="0.25">
      <c r="A475" s="40"/>
    </row>
    <row r="476" spans="1:1" x14ac:dyDescent="0.25">
      <c r="A476" s="40"/>
    </row>
    <row r="477" spans="1:1" x14ac:dyDescent="0.25">
      <c r="A477" s="40"/>
    </row>
    <row r="478" spans="1:1" x14ac:dyDescent="0.25">
      <c r="A478" s="40"/>
    </row>
    <row r="479" spans="1:1" x14ac:dyDescent="0.25">
      <c r="A479" s="40"/>
    </row>
    <row r="480" spans="1:1" x14ac:dyDescent="0.25">
      <c r="A480" s="40"/>
    </row>
    <row r="481" spans="1:1" x14ac:dyDescent="0.25">
      <c r="A481" s="40"/>
    </row>
    <row r="482" spans="1:1" x14ac:dyDescent="0.25">
      <c r="A482" s="40"/>
    </row>
    <row r="483" spans="1:1" x14ac:dyDescent="0.25">
      <c r="A483" s="40"/>
    </row>
    <row r="484" spans="1:1" x14ac:dyDescent="0.25">
      <c r="A484" s="40"/>
    </row>
    <row r="485" spans="1:1" x14ac:dyDescent="0.25">
      <c r="A485" s="40"/>
    </row>
    <row r="486" spans="1:1" x14ac:dyDescent="0.25">
      <c r="A486" s="40"/>
    </row>
    <row r="487" spans="1:1" x14ac:dyDescent="0.25">
      <c r="A487" s="40"/>
    </row>
    <row r="488" spans="1:1" x14ac:dyDescent="0.25">
      <c r="A488" s="40"/>
    </row>
    <row r="489" spans="1:1" x14ac:dyDescent="0.25">
      <c r="A489" s="40"/>
    </row>
    <row r="490" spans="1:1" x14ac:dyDescent="0.25">
      <c r="A490" s="40"/>
    </row>
    <row r="491" spans="1:1" x14ac:dyDescent="0.25">
      <c r="A491" s="40"/>
    </row>
    <row r="492" spans="1:1" x14ac:dyDescent="0.25">
      <c r="A492" s="40"/>
    </row>
    <row r="493" spans="1:1" x14ac:dyDescent="0.25">
      <c r="A493" s="40"/>
    </row>
    <row r="494" spans="1:1" x14ac:dyDescent="0.25">
      <c r="A494" s="40"/>
    </row>
    <row r="495" spans="1:1" x14ac:dyDescent="0.25">
      <c r="A495" s="40"/>
    </row>
    <row r="496" spans="1:1" x14ac:dyDescent="0.25">
      <c r="A496" s="40"/>
    </row>
    <row r="497" spans="1:1" x14ac:dyDescent="0.25">
      <c r="A497" s="40"/>
    </row>
    <row r="498" spans="1:1" x14ac:dyDescent="0.25">
      <c r="A498" s="40"/>
    </row>
    <row r="499" spans="1:1" x14ac:dyDescent="0.25">
      <c r="A499" s="40"/>
    </row>
    <row r="500" spans="1:1" x14ac:dyDescent="0.25">
      <c r="A500" s="40"/>
    </row>
    <row r="501" spans="1:1" x14ac:dyDescent="0.25">
      <c r="A501" s="40"/>
    </row>
    <row r="502" spans="1:1" x14ac:dyDescent="0.25">
      <c r="A502" s="40"/>
    </row>
    <row r="503" spans="1:1" x14ac:dyDescent="0.25">
      <c r="A503" s="40"/>
    </row>
    <row r="504" spans="1:1" x14ac:dyDescent="0.25">
      <c r="A504" s="40"/>
    </row>
    <row r="505" spans="1:1" x14ac:dyDescent="0.25">
      <c r="A505" s="40"/>
    </row>
    <row r="506" spans="1:1" x14ac:dyDescent="0.25">
      <c r="A506" s="40"/>
    </row>
    <row r="507" spans="1:1" x14ac:dyDescent="0.25">
      <c r="A507" s="40"/>
    </row>
    <row r="508" spans="1:1" x14ac:dyDescent="0.25">
      <c r="A508" s="40"/>
    </row>
    <row r="509" spans="1:1" x14ac:dyDescent="0.25">
      <c r="A509" s="40"/>
    </row>
    <row r="510" spans="1:1" x14ac:dyDescent="0.25">
      <c r="A510" s="40"/>
    </row>
    <row r="511" spans="1:1" x14ac:dyDescent="0.25">
      <c r="A511" s="40"/>
    </row>
    <row r="512" spans="1:1" x14ac:dyDescent="0.25">
      <c r="A512" s="40"/>
    </row>
    <row r="513" spans="1:1" x14ac:dyDescent="0.25">
      <c r="A513" s="40"/>
    </row>
    <row r="514" spans="1:1" x14ac:dyDescent="0.25">
      <c r="A514" s="40"/>
    </row>
    <row r="515" spans="1:1" x14ac:dyDescent="0.25">
      <c r="A515" s="40"/>
    </row>
    <row r="516" spans="1:1" x14ac:dyDescent="0.25">
      <c r="A516" s="40"/>
    </row>
    <row r="517" spans="1:1" x14ac:dyDescent="0.25">
      <c r="A517" s="40"/>
    </row>
    <row r="518" spans="1:1" x14ac:dyDescent="0.25">
      <c r="A518" s="40"/>
    </row>
    <row r="519" spans="1:1" x14ac:dyDescent="0.25">
      <c r="A519" s="40"/>
    </row>
    <row r="520" spans="1:1" x14ac:dyDescent="0.25">
      <c r="A520" s="40"/>
    </row>
    <row r="521" spans="1:1" x14ac:dyDescent="0.25">
      <c r="A521" s="40"/>
    </row>
    <row r="522" spans="1:1" x14ac:dyDescent="0.25">
      <c r="A522" s="40"/>
    </row>
    <row r="523" spans="1:1" x14ac:dyDescent="0.25">
      <c r="A523" s="40"/>
    </row>
    <row r="524" spans="1:1" x14ac:dyDescent="0.25">
      <c r="A524" s="40"/>
    </row>
    <row r="525" spans="1:1" x14ac:dyDescent="0.25">
      <c r="A525" s="40"/>
    </row>
    <row r="526" spans="1:1" x14ac:dyDescent="0.25">
      <c r="A526" s="40"/>
    </row>
    <row r="527" spans="1:1" x14ac:dyDescent="0.25">
      <c r="A527" s="40"/>
    </row>
    <row r="528" spans="1:1" x14ac:dyDescent="0.25">
      <c r="A528" s="40"/>
    </row>
    <row r="529" spans="1:1" x14ac:dyDescent="0.25">
      <c r="A529" s="40"/>
    </row>
    <row r="530" spans="1:1" x14ac:dyDescent="0.25">
      <c r="A530" s="40"/>
    </row>
    <row r="531" spans="1:1" x14ac:dyDescent="0.25">
      <c r="A531" s="40"/>
    </row>
    <row r="532" spans="1:1" x14ac:dyDescent="0.25">
      <c r="A532" s="40"/>
    </row>
    <row r="533" spans="1:1" x14ac:dyDescent="0.25">
      <c r="A533" s="40"/>
    </row>
    <row r="534" spans="1:1" x14ac:dyDescent="0.25">
      <c r="A534" s="40"/>
    </row>
    <row r="535" spans="1:1" x14ac:dyDescent="0.25">
      <c r="A535" s="40"/>
    </row>
    <row r="536" spans="1:1" x14ac:dyDescent="0.25">
      <c r="A536" s="40"/>
    </row>
    <row r="537" spans="1:1" x14ac:dyDescent="0.25">
      <c r="A537" s="40"/>
    </row>
    <row r="538" spans="1:1" x14ac:dyDescent="0.25">
      <c r="A538" s="40"/>
    </row>
    <row r="539" spans="1:1" x14ac:dyDescent="0.25">
      <c r="A539" s="40"/>
    </row>
    <row r="540" spans="1:1" x14ac:dyDescent="0.25">
      <c r="A540" s="40"/>
    </row>
    <row r="541" spans="1:1" x14ac:dyDescent="0.25">
      <c r="A541" s="40"/>
    </row>
    <row r="542" spans="1:1" x14ac:dyDescent="0.25">
      <c r="A542" s="40"/>
    </row>
    <row r="543" spans="1:1" x14ac:dyDescent="0.25">
      <c r="A543" s="40"/>
    </row>
    <row r="544" spans="1:1" x14ac:dyDescent="0.25">
      <c r="A544" s="40"/>
    </row>
    <row r="545" spans="1:1" x14ac:dyDescent="0.25">
      <c r="A545" s="40"/>
    </row>
    <row r="546" spans="1:1" x14ac:dyDescent="0.25">
      <c r="A546" s="40"/>
    </row>
    <row r="547" spans="1:1" x14ac:dyDescent="0.25">
      <c r="A547" s="40"/>
    </row>
    <row r="548" spans="1:1" x14ac:dyDescent="0.25">
      <c r="A548" s="40"/>
    </row>
    <row r="549" spans="1:1" x14ac:dyDescent="0.25">
      <c r="A549" s="40"/>
    </row>
    <row r="550" spans="1:1" x14ac:dyDescent="0.25">
      <c r="A550" s="40"/>
    </row>
    <row r="551" spans="1:1" x14ac:dyDescent="0.25">
      <c r="A551" s="40"/>
    </row>
    <row r="552" spans="1:1" x14ac:dyDescent="0.25">
      <c r="A552" s="40"/>
    </row>
    <row r="553" spans="1:1" x14ac:dyDescent="0.25">
      <c r="A553" s="40"/>
    </row>
    <row r="554" spans="1:1" x14ac:dyDescent="0.25">
      <c r="A554" s="40"/>
    </row>
    <row r="555" spans="1:1" x14ac:dyDescent="0.25">
      <c r="A555" s="40"/>
    </row>
    <row r="556" spans="1:1" x14ac:dyDescent="0.25">
      <c r="A556" s="40"/>
    </row>
    <row r="557" spans="1:1" x14ac:dyDescent="0.25">
      <c r="A557" s="40"/>
    </row>
    <row r="558" spans="1:1" x14ac:dyDescent="0.25">
      <c r="A558" s="40"/>
    </row>
    <row r="559" spans="1:1" x14ac:dyDescent="0.25">
      <c r="A559" s="40"/>
    </row>
    <row r="560" spans="1:1" x14ac:dyDescent="0.25">
      <c r="A560" s="40"/>
    </row>
    <row r="561" spans="1:1" x14ac:dyDescent="0.25">
      <c r="A561" s="40"/>
    </row>
    <row r="562" spans="1:1" x14ac:dyDescent="0.25">
      <c r="A562" s="40"/>
    </row>
    <row r="563" spans="1:1" x14ac:dyDescent="0.25">
      <c r="A563" s="40"/>
    </row>
    <row r="564" spans="1:1" x14ac:dyDescent="0.25">
      <c r="A564" s="40"/>
    </row>
    <row r="565" spans="1:1" x14ac:dyDescent="0.25">
      <c r="A565" s="40"/>
    </row>
    <row r="566" spans="1:1" x14ac:dyDescent="0.25">
      <c r="A566" s="40"/>
    </row>
    <row r="567" spans="1:1" x14ac:dyDescent="0.25">
      <c r="A567" s="40"/>
    </row>
    <row r="568" spans="1:1" x14ac:dyDescent="0.25">
      <c r="A568" s="40"/>
    </row>
    <row r="569" spans="1:1" x14ac:dyDescent="0.25">
      <c r="A569" s="40"/>
    </row>
    <row r="570" spans="1:1" x14ac:dyDescent="0.25">
      <c r="A570" s="40"/>
    </row>
    <row r="571" spans="1:1" x14ac:dyDescent="0.25">
      <c r="A571" s="40"/>
    </row>
    <row r="572" spans="1:1" x14ac:dyDescent="0.25">
      <c r="A572" s="40"/>
    </row>
  </sheetData>
  <sortState ref="A1:D7">
    <sortCondition descending="1" ref="A1:A7"/>
  </sortState>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pane xSplit="1" ySplit="3" topLeftCell="B4" activePane="bottomRight" state="frozen"/>
      <selection pane="topRight" activeCell="B1" sqref="B1"/>
      <selection pane="bottomLeft" activeCell="A3" sqref="A3"/>
      <selection pane="bottomRight" activeCell="E19" sqref="E19"/>
    </sheetView>
  </sheetViews>
  <sheetFormatPr baseColWidth="10" defaultRowHeight="15" x14ac:dyDescent="0.25"/>
  <cols>
    <col min="3" max="3" width="13.85546875" bestFit="1" customWidth="1"/>
    <col min="4" max="4" width="15.42578125" bestFit="1" customWidth="1"/>
    <col min="5" max="5" width="18" bestFit="1" customWidth="1"/>
    <col min="6" max="6" width="30.5703125" customWidth="1"/>
    <col min="7" max="7" width="14.28515625" customWidth="1"/>
  </cols>
  <sheetData>
    <row r="1" spans="1:7" hidden="1" x14ac:dyDescent="0.25">
      <c r="A1" t="s">
        <v>582</v>
      </c>
      <c r="B1" t="s">
        <v>681</v>
      </c>
      <c r="C1" t="s">
        <v>682</v>
      </c>
      <c r="D1" t="s">
        <v>683</v>
      </c>
      <c r="E1" t="s">
        <v>684</v>
      </c>
    </row>
    <row r="2" spans="1:7" x14ac:dyDescent="0.25">
      <c r="A2" s="32" t="s">
        <v>185</v>
      </c>
      <c r="B2" s="378" t="s">
        <v>516</v>
      </c>
      <c r="C2" s="409" t="s">
        <v>526</v>
      </c>
      <c r="D2" s="409"/>
      <c r="E2" s="409"/>
      <c r="F2" s="47" t="s">
        <v>515</v>
      </c>
      <c r="G2" s="378" t="s">
        <v>196</v>
      </c>
    </row>
    <row r="3" spans="1:7" x14ac:dyDescent="0.25">
      <c r="A3" s="32"/>
      <c r="B3" s="378"/>
      <c r="C3" s="47" t="s">
        <v>517</v>
      </c>
      <c r="D3" s="47" t="s">
        <v>529</v>
      </c>
      <c r="E3" s="47" t="s">
        <v>518</v>
      </c>
      <c r="F3" s="47"/>
      <c r="G3" s="378"/>
    </row>
    <row r="4" spans="1:7" x14ac:dyDescent="0.25">
      <c r="A4" s="54">
        <v>40909</v>
      </c>
      <c r="B4" s="42"/>
      <c r="C4" s="42">
        <v>0.68589999999999995</v>
      </c>
      <c r="D4" s="42">
        <v>3.3E-3</v>
      </c>
      <c r="E4" s="42">
        <v>1.2155</v>
      </c>
      <c r="F4" t="s">
        <v>889</v>
      </c>
      <c r="G4" s="25">
        <v>40907</v>
      </c>
    </row>
    <row r="5" spans="1:7" x14ac:dyDescent="0.25">
      <c r="A5" s="54">
        <v>40544</v>
      </c>
      <c r="B5" s="42"/>
      <c r="C5" s="42">
        <v>0.65390000000000004</v>
      </c>
      <c r="D5" s="42">
        <v>3.3E-3</v>
      </c>
      <c r="E5" s="42">
        <v>1.1414</v>
      </c>
      <c r="F5" t="s">
        <v>522</v>
      </c>
      <c r="G5" s="45">
        <v>40548</v>
      </c>
    </row>
    <row r="6" spans="1:7" x14ac:dyDescent="0.25">
      <c r="A6" s="54">
        <v>40179</v>
      </c>
      <c r="B6" s="42"/>
      <c r="C6" s="42">
        <v>0.62139999999999995</v>
      </c>
      <c r="D6" s="42">
        <v>3.3E-3</v>
      </c>
      <c r="E6" s="42">
        <v>1.0863</v>
      </c>
      <c r="F6" t="s">
        <v>520</v>
      </c>
      <c r="G6" s="45">
        <v>40194</v>
      </c>
    </row>
    <row r="7" spans="1:7" x14ac:dyDescent="0.25">
      <c r="A7" s="54">
        <v>40148</v>
      </c>
      <c r="B7" s="42"/>
      <c r="C7" s="42">
        <v>0.40139999999999998</v>
      </c>
      <c r="D7" s="42">
        <v>3.2000000000000002E-3</v>
      </c>
      <c r="E7" s="42">
        <v>1.0839000000000001</v>
      </c>
      <c r="F7" t="s">
        <v>523</v>
      </c>
      <c r="G7" s="45">
        <v>40167</v>
      </c>
    </row>
    <row r="8" spans="1:7" x14ac:dyDescent="0.25">
      <c r="A8" s="54">
        <v>39814</v>
      </c>
      <c r="B8" s="42"/>
      <c r="C8" s="42">
        <v>0.60140000000000005</v>
      </c>
      <c r="D8" s="42">
        <v>3.2000000000000002E-3</v>
      </c>
      <c r="E8" s="42">
        <v>1.0839000000000001</v>
      </c>
      <c r="F8" t="s">
        <v>519</v>
      </c>
      <c r="G8" s="45">
        <v>39813</v>
      </c>
    </row>
    <row r="9" spans="1:7" x14ac:dyDescent="0.25">
      <c r="A9" s="54">
        <v>39448</v>
      </c>
      <c r="B9" s="42"/>
      <c r="C9" s="42">
        <v>0.55710000000000004</v>
      </c>
      <c r="D9" s="42">
        <v>3.0999999999999999E-3</v>
      </c>
      <c r="E9" s="42">
        <v>1.0349999999999999</v>
      </c>
      <c r="F9" t="s">
        <v>521</v>
      </c>
      <c r="G9" s="45">
        <v>39464</v>
      </c>
    </row>
    <row r="10" spans="1:7" x14ac:dyDescent="0.25">
      <c r="A10" s="54">
        <v>39083</v>
      </c>
      <c r="B10" s="42"/>
      <c r="C10" s="42">
        <v>0.50739999999999996</v>
      </c>
      <c r="D10" s="42">
        <v>3.0999999999999999E-3</v>
      </c>
      <c r="E10" s="42">
        <v>1.0105</v>
      </c>
      <c r="F10" t="s">
        <v>524</v>
      </c>
      <c r="G10" s="45">
        <v>39082</v>
      </c>
    </row>
    <row r="11" spans="1:7" x14ac:dyDescent="0.25">
      <c r="A11" s="54">
        <v>38718</v>
      </c>
      <c r="B11" s="42"/>
      <c r="C11" s="42">
        <v>0.499</v>
      </c>
      <c r="D11" s="42">
        <v>3.0000000000000001E-3</v>
      </c>
      <c r="E11" s="42">
        <v>1</v>
      </c>
      <c r="F11" t="s">
        <v>525</v>
      </c>
      <c r="G11" s="45">
        <v>38725</v>
      </c>
    </row>
    <row r="12" spans="1:7" x14ac:dyDescent="0.25">
      <c r="A12" s="54">
        <v>38353</v>
      </c>
      <c r="B12" s="42">
        <v>0.59399999999999997</v>
      </c>
      <c r="C12" s="35"/>
      <c r="D12" s="22"/>
    </row>
    <row r="13" spans="1:7" x14ac:dyDescent="0.25">
      <c r="A13" s="54">
        <v>37987</v>
      </c>
      <c r="B13" s="42">
        <v>0.56799999999999995</v>
      </c>
      <c r="C13" s="23"/>
      <c r="D13" s="23"/>
    </row>
    <row r="14" spans="1:7" x14ac:dyDescent="0.25">
      <c r="A14" s="54">
        <v>37622</v>
      </c>
      <c r="B14" s="42">
        <v>0.52700000000000002</v>
      </c>
      <c r="C14" s="23"/>
      <c r="D14" s="23"/>
    </row>
    <row r="15" spans="1:7" x14ac:dyDescent="0.25">
      <c r="A15" s="54">
        <v>37257</v>
      </c>
      <c r="B15" s="42">
        <v>0.52300000000000002</v>
      </c>
      <c r="C15" s="23"/>
      <c r="D15" s="23"/>
    </row>
    <row r="16" spans="1:7" x14ac:dyDescent="0.25">
      <c r="A16" s="54">
        <v>36892</v>
      </c>
      <c r="B16" s="42">
        <v>0.48699999999999999</v>
      </c>
    </row>
    <row r="17" spans="1:2" x14ac:dyDescent="0.25">
      <c r="A17" s="54">
        <v>36526</v>
      </c>
      <c r="B17" s="42">
        <v>0.49199999999999999</v>
      </c>
    </row>
    <row r="18" spans="1:2" x14ac:dyDescent="0.25">
      <c r="A18" s="54">
        <v>36161</v>
      </c>
      <c r="B18" s="42">
        <v>0.48599999999999999</v>
      </c>
    </row>
    <row r="19" spans="1:2" x14ac:dyDescent="0.25">
      <c r="A19" s="54">
        <v>35796</v>
      </c>
      <c r="B19" s="42">
        <v>0.47399999999999998</v>
      </c>
    </row>
    <row r="20" spans="1:2" x14ac:dyDescent="0.25">
      <c r="A20" s="54">
        <v>35431</v>
      </c>
      <c r="B20" s="42">
        <v>0.47399999999999998</v>
      </c>
    </row>
    <row r="21" spans="1:2" x14ac:dyDescent="0.25">
      <c r="A21" s="54">
        <v>35065</v>
      </c>
      <c r="B21" s="42">
        <v>0.46200000000000002</v>
      </c>
    </row>
    <row r="22" spans="1:2" x14ac:dyDescent="0.25">
      <c r="A22" s="54">
        <v>34700</v>
      </c>
      <c r="B22" s="42">
        <v>0.48599999999999999</v>
      </c>
    </row>
    <row r="24" spans="1:2" x14ac:dyDescent="0.25">
      <c r="B24" s="18" t="s">
        <v>199</v>
      </c>
    </row>
    <row r="25" spans="1:2" x14ac:dyDescent="0.25">
      <c r="B25" t="s">
        <v>876</v>
      </c>
    </row>
    <row r="27" spans="1:2" x14ac:dyDescent="0.25">
      <c r="B27" s="18" t="s">
        <v>197</v>
      </c>
    </row>
    <row r="28" spans="1:2" x14ac:dyDescent="0.25">
      <c r="B28" t="s">
        <v>877</v>
      </c>
    </row>
    <row r="29" spans="1:2" x14ac:dyDescent="0.25">
      <c r="B29" t="s">
        <v>890</v>
      </c>
    </row>
  </sheetData>
  <mergeCells count="3">
    <mergeCell ref="B2:B3"/>
    <mergeCell ref="C2:E2"/>
    <mergeCell ref="G2:G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pane xSplit="1" ySplit="3" topLeftCell="B4" activePane="bottomRight" state="frozen"/>
      <selection pane="topRight" activeCell="B1" sqref="B1"/>
      <selection pane="bottomLeft" activeCell="A3" sqref="A3"/>
      <selection pane="bottomRight" activeCell="B9" sqref="B9"/>
    </sheetView>
  </sheetViews>
  <sheetFormatPr baseColWidth="10" defaultRowHeight="15" x14ac:dyDescent="0.25"/>
  <cols>
    <col min="4" max="4" width="30.5703125" customWidth="1"/>
    <col min="5" max="5" width="14.85546875" customWidth="1"/>
  </cols>
  <sheetData>
    <row r="1" spans="1:5" hidden="1" x14ac:dyDescent="0.25">
      <c r="A1" t="s">
        <v>582</v>
      </c>
      <c r="B1" t="s">
        <v>686</v>
      </c>
      <c r="C1" t="s">
        <v>687</v>
      </c>
    </row>
    <row r="2" spans="1:5" x14ac:dyDescent="0.25">
      <c r="A2" s="34"/>
      <c r="B2" s="381" t="s">
        <v>512</v>
      </c>
      <c r="C2" s="381"/>
      <c r="D2" s="378" t="s">
        <v>181</v>
      </c>
      <c r="E2" s="378" t="s">
        <v>471</v>
      </c>
    </row>
    <row r="3" spans="1:5" ht="30" customHeight="1" x14ac:dyDescent="0.25">
      <c r="A3" s="32" t="s">
        <v>185</v>
      </c>
      <c r="B3" s="47" t="s">
        <v>477</v>
      </c>
      <c r="C3" s="46" t="s">
        <v>513</v>
      </c>
      <c r="D3" s="378"/>
      <c r="E3" s="378"/>
    </row>
    <row r="4" spans="1:5" x14ac:dyDescent="0.25">
      <c r="A4" s="54">
        <v>38353</v>
      </c>
      <c r="B4" s="42">
        <v>0.05</v>
      </c>
      <c r="C4" s="42">
        <v>0.05</v>
      </c>
      <c r="D4" s="60" t="s">
        <v>514</v>
      </c>
      <c r="E4" s="56">
        <v>38157</v>
      </c>
    </row>
    <row r="5" spans="1:5" x14ac:dyDescent="0.25">
      <c r="A5" s="48"/>
      <c r="B5" s="42"/>
      <c r="C5" s="42"/>
      <c r="D5" s="36"/>
      <c r="E5" s="23"/>
    </row>
    <row r="6" spans="1:5" x14ac:dyDescent="0.25">
      <c r="A6" s="48"/>
      <c r="B6" s="59" t="s">
        <v>497</v>
      </c>
      <c r="C6" s="42"/>
      <c r="D6" s="36"/>
      <c r="E6" s="23"/>
    </row>
    <row r="7" spans="1:5" x14ac:dyDescent="0.25">
      <c r="A7" s="48"/>
      <c r="B7" s="58" t="s">
        <v>688</v>
      </c>
      <c r="C7" s="42"/>
      <c r="D7" s="36"/>
      <c r="E7" s="23"/>
    </row>
    <row r="8" spans="1:5" x14ac:dyDescent="0.25">
      <c r="A8" s="49"/>
      <c r="B8" s="280" t="s">
        <v>875</v>
      </c>
      <c r="C8" s="41"/>
      <c r="D8" s="35"/>
      <c r="E8" s="22"/>
    </row>
    <row r="9" spans="1:5" x14ac:dyDescent="0.25">
      <c r="B9" s="57"/>
    </row>
  </sheetData>
  <mergeCells count="3">
    <mergeCell ref="B2:C2"/>
    <mergeCell ref="D2:D3"/>
    <mergeCell ref="E2:E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pane xSplit="1" ySplit="4" topLeftCell="B17" activePane="bottomRight" state="frozen"/>
      <selection pane="topRight" activeCell="B1" sqref="B1"/>
      <selection pane="bottomLeft" activeCell="A3" sqref="A3"/>
      <selection pane="bottomRight" activeCell="B48" sqref="B48"/>
    </sheetView>
  </sheetViews>
  <sheetFormatPr baseColWidth="10" defaultRowHeight="15" x14ac:dyDescent="0.25"/>
  <cols>
    <col min="5" max="5" width="10.42578125" customWidth="1"/>
    <col min="7" max="7" width="10.28515625" customWidth="1"/>
    <col min="8" max="8" width="30.42578125" customWidth="1"/>
    <col min="9" max="9" width="15.85546875" customWidth="1"/>
    <col min="10" max="10" width="25.28515625" customWidth="1"/>
    <col min="11" max="11" width="31.28515625" customWidth="1"/>
  </cols>
  <sheetData>
    <row r="1" spans="1:11" x14ac:dyDescent="0.25">
      <c r="A1" t="s">
        <v>582</v>
      </c>
      <c r="B1" t="s">
        <v>690</v>
      </c>
      <c r="C1" t="s">
        <v>691</v>
      </c>
      <c r="D1" t="s">
        <v>692</v>
      </c>
      <c r="E1" t="s">
        <v>820</v>
      </c>
      <c r="F1" t="s">
        <v>821</v>
      </c>
      <c r="G1" t="s">
        <v>822</v>
      </c>
    </row>
    <row r="2" spans="1:11" x14ac:dyDescent="0.25">
      <c r="A2" s="34"/>
      <c r="B2" s="381" t="s">
        <v>534</v>
      </c>
      <c r="C2" s="381"/>
      <c r="D2" s="381"/>
      <c r="E2" s="34"/>
      <c r="F2" s="34"/>
      <c r="G2" s="34"/>
      <c r="H2" s="34"/>
      <c r="I2" s="34"/>
      <c r="J2" s="34"/>
      <c r="K2" s="34"/>
    </row>
    <row r="3" spans="1:11" x14ac:dyDescent="0.25">
      <c r="A3" s="62" t="s">
        <v>185</v>
      </c>
      <c r="B3" s="409" t="s">
        <v>202</v>
      </c>
      <c r="C3" s="409"/>
      <c r="D3" s="62" t="s">
        <v>203</v>
      </c>
      <c r="E3" s="62" t="s">
        <v>535</v>
      </c>
      <c r="F3" s="62" t="s">
        <v>536</v>
      </c>
      <c r="G3" s="62" t="s">
        <v>537</v>
      </c>
      <c r="H3" s="62" t="s">
        <v>181</v>
      </c>
      <c r="I3" s="342" t="s">
        <v>196</v>
      </c>
      <c r="J3" s="62" t="s">
        <v>181</v>
      </c>
      <c r="K3" s="62" t="s">
        <v>181</v>
      </c>
    </row>
    <row r="4" spans="1:11" x14ac:dyDescent="0.25">
      <c r="A4" s="62"/>
      <c r="B4" s="62" t="s">
        <v>530</v>
      </c>
      <c r="C4" s="62" t="s">
        <v>531</v>
      </c>
      <c r="D4" s="62"/>
      <c r="E4" s="62" t="s">
        <v>538</v>
      </c>
      <c r="F4" s="62" t="s">
        <v>541</v>
      </c>
      <c r="G4" s="62" t="s">
        <v>542</v>
      </c>
      <c r="H4" s="62" t="s">
        <v>545</v>
      </c>
      <c r="I4" s="342"/>
      <c r="J4" s="62" t="s">
        <v>549</v>
      </c>
      <c r="K4" s="62" t="s">
        <v>546</v>
      </c>
    </row>
    <row r="5" spans="1:11" x14ac:dyDescent="0.25">
      <c r="A5" s="54">
        <v>40909</v>
      </c>
      <c r="B5" s="42">
        <v>8.3900000000000002E-2</v>
      </c>
      <c r="C5" s="42">
        <v>8.3900000000000002E-2</v>
      </c>
      <c r="D5" s="42">
        <v>0.27300000000000002</v>
      </c>
      <c r="E5" s="41">
        <v>5.0000000000000001E-3</v>
      </c>
      <c r="G5" s="87">
        <v>0.01</v>
      </c>
      <c r="H5" s="52"/>
      <c r="I5" s="52"/>
      <c r="J5" s="52"/>
      <c r="K5" s="52"/>
    </row>
    <row r="6" spans="1:11" x14ac:dyDescent="0.25">
      <c r="A6" s="54">
        <v>40595</v>
      </c>
      <c r="B6" s="42">
        <v>8.1199999999999994E-2</v>
      </c>
      <c r="C6" s="42">
        <v>8.1199999999999994E-2</v>
      </c>
      <c r="D6" s="42">
        <v>0.27300000000000002</v>
      </c>
      <c r="E6" s="41">
        <v>5.0000000000000001E-3</v>
      </c>
      <c r="G6" s="87">
        <v>0.01</v>
      </c>
      <c r="H6" s="60" t="s">
        <v>887</v>
      </c>
      <c r="I6" s="60"/>
      <c r="J6" s="52"/>
      <c r="K6" s="52"/>
    </row>
    <row r="7" spans="1:11" x14ac:dyDescent="0.25">
      <c r="A7" s="37">
        <v>40544</v>
      </c>
      <c r="B7" s="42">
        <v>8.1199999999999994E-2</v>
      </c>
      <c r="C7" s="42">
        <v>7.85E-2</v>
      </c>
      <c r="D7" s="42">
        <v>0.27300000000000002</v>
      </c>
      <c r="E7" s="41">
        <v>5.0000000000000001E-3</v>
      </c>
      <c r="G7" s="87">
        <v>0.01</v>
      </c>
      <c r="H7" t="s">
        <v>532</v>
      </c>
    </row>
    <row r="8" spans="1:11" x14ac:dyDescent="0.25">
      <c r="A8" s="88">
        <v>38353</v>
      </c>
      <c r="B8" s="41">
        <v>7.85E-2</v>
      </c>
      <c r="C8" s="41">
        <v>7.85E-2</v>
      </c>
      <c r="D8" s="41">
        <v>0.27300000000000002</v>
      </c>
      <c r="E8" s="41">
        <v>5.0000000000000001E-3</v>
      </c>
      <c r="F8" s="41">
        <v>5.0000000000000001E-3</v>
      </c>
      <c r="G8" s="87">
        <v>0.01</v>
      </c>
      <c r="H8" t="s">
        <v>891</v>
      </c>
      <c r="I8" s="25">
        <v>37639</v>
      </c>
    </row>
    <row r="9" spans="1:11" x14ac:dyDescent="0.25">
      <c r="A9" s="88">
        <v>37987</v>
      </c>
      <c r="B9" s="41">
        <v>7.85E-2</v>
      </c>
      <c r="C9" s="41">
        <v>7.85E-2</v>
      </c>
      <c r="D9" s="41">
        <v>0.26900000000000002</v>
      </c>
      <c r="E9" s="41">
        <v>5.0000000000000001E-3</v>
      </c>
      <c r="F9" s="41">
        <v>5.0000000000000001E-3</v>
      </c>
      <c r="G9" s="87">
        <v>0.01</v>
      </c>
      <c r="H9" t="s">
        <v>891</v>
      </c>
      <c r="I9" s="25">
        <v>37639</v>
      </c>
    </row>
    <row r="10" spans="1:11" x14ac:dyDescent="0.25">
      <c r="A10" s="88">
        <v>37622</v>
      </c>
      <c r="B10" s="41">
        <v>7.85E-2</v>
      </c>
      <c r="C10" s="41">
        <v>7.85E-2</v>
      </c>
      <c r="D10" s="41">
        <v>0.26500000000000001</v>
      </c>
      <c r="E10" s="41">
        <v>5.0000000000000001E-3</v>
      </c>
      <c r="F10" s="41">
        <v>5.0000000000000001E-3</v>
      </c>
      <c r="G10" s="87">
        <v>0.01</v>
      </c>
      <c r="H10" t="s">
        <v>891</v>
      </c>
      <c r="I10" s="25">
        <v>37639</v>
      </c>
    </row>
    <row r="11" spans="1:11" x14ac:dyDescent="0.25">
      <c r="A11" s="88">
        <v>37257</v>
      </c>
      <c r="B11" s="41">
        <v>7.85E-2</v>
      </c>
      <c r="C11" s="41">
        <v>7.85E-2</v>
      </c>
      <c r="D11" s="41">
        <v>0.26100000000000001</v>
      </c>
      <c r="E11" s="41">
        <v>5.0000000000000001E-3</v>
      </c>
      <c r="F11" s="41">
        <v>5.0000000000000001E-3</v>
      </c>
      <c r="G11" s="87">
        <v>0.01</v>
      </c>
      <c r="K11" t="s">
        <v>548</v>
      </c>
    </row>
    <row r="12" spans="1:11" x14ac:dyDescent="0.25">
      <c r="A12" s="88">
        <v>36892</v>
      </c>
      <c r="B12" s="41">
        <v>7.85E-2</v>
      </c>
      <c r="C12" s="41">
        <v>7.85E-2</v>
      </c>
      <c r="D12" s="41">
        <v>0.26100000000000001</v>
      </c>
      <c r="E12" s="41">
        <v>5.0000000000000001E-3</v>
      </c>
      <c r="F12" s="41">
        <v>2E-3</v>
      </c>
      <c r="G12" s="41">
        <v>8.0000000000000002E-3</v>
      </c>
    </row>
    <row r="13" spans="1:11" x14ac:dyDescent="0.25">
      <c r="A13" s="88">
        <v>36526</v>
      </c>
      <c r="B13" s="41">
        <v>7.85E-2</v>
      </c>
      <c r="C13" s="41">
        <v>7.85E-2</v>
      </c>
      <c r="D13" s="41">
        <v>0.25600000000000001</v>
      </c>
      <c r="E13" s="41">
        <v>5.0000000000000001E-3</v>
      </c>
      <c r="F13" s="41">
        <v>2E-3</v>
      </c>
      <c r="G13" s="41">
        <v>8.0000000000000002E-3</v>
      </c>
      <c r="K13" t="s">
        <v>547</v>
      </c>
    </row>
    <row r="14" spans="1:11" x14ac:dyDescent="0.25">
      <c r="A14" s="88">
        <v>36161</v>
      </c>
      <c r="B14" s="41">
        <v>7.85E-2</v>
      </c>
      <c r="C14" s="41">
        <v>7.85E-2</v>
      </c>
      <c r="D14" s="41">
        <v>0.251</v>
      </c>
      <c r="E14" s="41">
        <v>5.0000000000000001E-3</v>
      </c>
      <c r="F14" s="41">
        <v>2E-3</v>
      </c>
      <c r="G14" s="41">
        <v>6.7000000000000002E-3</v>
      </c>
      <c r="K14" t="s">
        <v>543</v>
      </c>
    </row>
    <row r="15" spans="1:11" x14ac:dyDescent="0.25">
      <c r="A15" s="88">
        <v>34700</v>
      </c>
      <c r="B15" s="41">
        <v>7.85E-2</v>
      </c>
      <c r="C15" s="41">
        <v>7.85E-2</v>
      </c>
      <c r="D15" s="41">
        <v>0.251</v>
      </c>
      <c r="E15" s="41">
        <v>5.0000000000000001E-3</v>
      </c>
      <c r="F15" s="41">
        <v>2E-3</v>
      </c>
      <c r="G15" s="41">
        <v>4.4999999999999997E-3</v>
      </c>
      <c r="K15" t="s">
        <v>544</v>
      </c>
    </row>
    <row r="16" spans="1:11" x14ac:dyDescent="0.25">
      <c r="A16" s="88">
        <v>33270</v>
      </c>
      <c r="B16" s="41">
        <v>7.85E-2</v>
      </c>
      <c r="C16" s="41">
        <v>7.85E-2</v>
      </c>
      <c r="D16" s="41">
        <v>0.21299999999999999</v>
      </c>
      <c r="E16" s="41">
        <v>5.0000000000000001E-3</v>
      </c>
      <c r="F16" s="41">
        <v>2E-3</v>
      </c>
      <c r="G16" s="85"/>
      <c r="H16" t="s">
        <v>533</v>
      </c>
    </row>
    <row r="17" spans="1:11" x14ac:dyDescent="0.25">
      <c r="A17" s="88">
        <v>32509</v>
      </c>
      <c r="B17" s="41">
        <v>8.8999999999999996E-2</v>
      </c>
      <c r="C17" s="41">
        <v>8.8999999999999996E-2</v>
      </c>
      <c r="D17" s="41">
        <v>0.19700000000000001</v>
      </c>
      <c r="E17" s="41">
        <v>5.0000000000000001E-3</v>
      </c>
      <c r="F17" s="41">
        <v>2E-3</v>
      </c>
      <c r="G17" s="85"/>
      <c r="H17" t="s">
        <v>942</v>
      </c>
    </row>
    <row r="18" spans="1:11" x14ac:dyDescent="0.25">
      <c r="A18" s="88">
        <v>32143</v>
      </c>
      <c r="B18" s="41">
        <v>7.9000000000000001E-2</v>
      </c>
      <c r="C18" s="41">
        <v>7.9000000000000001E-2</v>
      </c>
      <c r="D18" s="41">
        <v>0.182</v>
      </c>
      <c r="E18" s="41">
        <v>5.0000000000000001E-3</v>
      </c>
      <c r="F18" s="41">
        <v>2E-3</v>
      </c>
      <c r="G18" s="85"/>
      <c r="H18" s="44"/>
      <c r="I18" s="44"/>
      <c r="K18" s="86"/>
    </row>
    <row r="19" spans="1:11" x14ac:dyDescent="0.25">
      <c r="A19" s="88">
        <v>31959</v>
      </c>
      <c r="B19" s="41">
        <v>7.9000000000000001E-2</v>
      </c>
      <c r="C19" s="41">
        <v>7.9000000000000001E-2</v>
      </c>
      <c r="D19" s="41">
        <v>0.152</v>
      </c>
      <c r="E19" s="41">
        <v>5.0000000000000001E-3</v>
      </c>
      <c r="F19" s="41">
        <v>2E-3</v>
      </c>
      <c r="G19" s="85"/>
      <c r="H19" s="44"/>
      <c r="I19" s="44"/>
      <c r="J19" s="44"/>
      <c r="K19" s="86"/>
    </row>
    <row r="20" spans="1:11" x14ac:dyDescent="0.25">
      <c r="A20" s="88">
        <v>31778</v>
      </c>
      <c r="B20" s="41">
        <v>7.6999999999999999E-2</v>
      </c>
      <c r="C20" s="41">
        <v>7.6999999999999999E-2</v>
      </c>
      <c r="D20" s="41">
        <v>0.152</v>
      </c>
      <c r="E20" s="41">
        <v>5.0000000000000001E-3</v>
      </c>
      <c r="F20" s="41">
        <v>2E-3</v>
      </c>
      <c r="G20" s="85"/>
      <c r="H20" s="44"/>
      <c r="I20" s="44"/>
      <c r="J20" s="44"/>
      <c r="K20" s="86"/>
    </row>
    <row r="21" spans="1:11" x14ac:dyDescent="0.25">
      <c r="A21" s="88">
        <v>31625</v>
      </c>
      <c r="B21" s="41">
        <v>7.6999999999999999E-2</v>
      </c>
      <c r="C21" s="41">
        <v>7.6999999999999999E-2</v>
      </c>
      <c r="D21" s="41">
        <v>0.10199999999999999</v>
      </c>
      <c r="E21" s="41">
        <v>5.0000000000000001E-3</v>
      </c>
      <c r="F21" s="41">
        <v>2E-3</v>
      </c>
      <c r="G21" s="85"/>
      <c r="H21" s="44"/>
      <c r="I21" s="44"/>
      <c r="J21" s="44"/>
      <c r="K21" s="86"/>
    </row>
    <row r="22" spans="1:11" x14ac:dyDescent="0.25">
      <c r="A22" s="88">
        <v>30682</v>
      </c>
      <c r="B22" s="41">
        <v>7.0000000000000007E-2</v>
      </c>
      <c r="C22" s="41">
        <v>7.0000000000000007E-2</v>
      </c>
      <c r="D22" s="41">
        <v>0.10199999999999999</v>
      </c>
      <c r="E22" s="41">
        <v>5.0000000000000001E-3</v>
      </c>
      <c r="F22" s="41">
        <v>2E-3</v>
      </c>
      <c r="G22" s="85"/>
      <c r="H22" s="44"/>
      <c r="I22" s="44"/>
      <c r="J22" s="44"/>
      <c r="K22" s="86"/>
    </row>
    <row r="23" spans="1:11" x14ac:dyDescent="0.25">
      <c r="A23" s="88">
        <v>30341</v>
      </c>
      <c r="B23" s="41">
        <v>0.06</v>
      </c>
      <c r="C23" s="41">
        <v>0.06</v>
      </c>
      <c r="D23" s="41">
        <v>0.107</v>
      </c>
      <c r="E23" s="41">
        <v>5.0000000000000001E-3</v>
      </c>
      <c r="F23" s="85"/>
      <c r="G23" s="85"/>
      <c r="H23" s="44"/>
      <c r="I23" s="44"/>
      <c r="J23" s="44"/>
      <c r="K23" s="44"/>
    </row>
    <row r="24" spans="1:11" x14ac:dyDescent="0.25">
      <c r="A24" s="88">
        <v>30042</v>
      </c>
      <c r="B24" s="41">
        <v>0.06</v>
      </c>
      <c r="C24" s="41">
        <v>0.06</v>
      </c>
      <c r="D24" s="41">
        <v>0.125</v>
      </c>
      <c r="E24" s="41">
        <v>5.0000000000000001E-3</v>
      </c>
      <c r="F24" s="85"/>
      <c r="G24" s="85"/>
      <c r="H24" s="44"/>
      <c r="I24" s="44"/>
      <c r="J24" s="44"/>
      <c r="K24" s="44"/>
    </row>
    <row r="25" spans="1:11" x14ac:dyDescent="0.25">
      <c r="A25" s="88">
        <v>29952</v>
      </c>
      <c r="B25" s="41">
        <v>0.06</v>
      </c>
      <c r="C25" s="41">
        <v>0.06</v>
      </c>
      <c r="D25" s="41">
        <v>0.13</v>
      </c>
      <c r="E25" s="41">
        <v>5.0000000000000001E-3</v>
      </c>
      <c r="F25" s="85"/>
      <c r="G25" s="85"/>
      <c r="H25" s="44"/>
      <c r="I25" s="44"/>
      <c r="J25" s="44"/>
      <c r="K25" s="44"/>
    </row>
    <row r="26" spans="1:11" x14ac:dyDescent="0.25">
      <c r="A26" s="88">
        <v>29587</v>
      </c>
      <c r="B26" s="41">
        <v>0.06</v>
      </c>
      <c r="C26" s="41">
        <v>0.06</v>
      </c>
      <c r="D26" s="41">
        <v>0.13</v>
      </c>
      <c r="E26" s="41">
        <v>4.0000000000000001E-3</v>
      </c>
      <c r="F26" s="85"/>
      <c r="G26" s="85"/>
      <c r="H26" s="44"/>
      <c r="I26" s="44"/>
      <c r="J26" s="44"/>
      <c r="K26" s="44"/>
    </row>
    <row r="27" spans="1:11" x14ac:dyDescent="0.25">
      <c r="A27" s="88">
        <v>29403</v>
      </c>
      <c r="B27" s="41">
        <v>0.06</v>
      </c>
      <c r="C27" s="41">
        <v>0.06</v>
      </c>
      <c r="D27" s="41">
        <v>0.06</v>
      </c>
      <c r="E27" s="41">
        <v>4.0000000000000001E-3</v>
      </c>
      <c r="F27" s="85"/>
      <c r="G27" s="85"/>
      <c r="H27" s="44"/>
      <c r="I27" s="44"/>
      <c r="J27" s="44"/>
    </row>
    <row r="28" spans="1:11" x14ac:dyDescent="0.25">
      <c r="A28" s="88">
        <v>28126</v>
      </c>
      <c r="B28" s="41">
        <v>0.06</v>
      </c>
      <c r="C28" s="41">
        <v>0.06</v>
      </c>
      <c r="D28" s="41">
        <v>0.18</v>
      </c>
      <c r="E28" s="41">
        <v>2E-3</v>
      </c>
      <c r="F28" s="85"/>
      <c r="G28" s="85"/>
      <c r="H28" s="44"/>
      <c r="I28" s="44"/>
      <c r="J28" s="44"/>
    </row>
    <row r="29" spans="1:11" x14ac:dyDescent="0.25">
      <c r="A29" s="88">
        <v>27030</v>
      </c>
      <c r="B29" s="41">
        <v>0.06</v>
      </c>
      <c r="C29" s="41">
        <v>0.06</v>
      </c>
      <c r="D29" s="41">
        <v>0.19600000000000001</v>
      </c>
      <c r="E29" s="41">
        <v>2E-3</v>
      </c>
      <c r="F29" s="85"/>
      <c r="G29" s="85"/>
      <c r="H29" s="44"/>
      <c r="I29" s="44"/>
      <c r="J29" s="44"/>
    </row>
    <row r="30" spans="1:11" x14ac:dyDescent="0.25">
      <c r="A30" s="88">
        <v>26573</v>
      </c>
      <c r="B30" s="41">
        <v>0.06</v>
      </c>
      <c r="C30" s="41">
        <v>0.06</v>
      </c>
      <c r="D30" s="41">
        <v>0.182</v>
      </c>
      <c r="E30" s="41">
        <v>2E-3</v>
      </c>
      <c r="F30" s="85"/>
      <c r="G30" s="85"/>
      <c r="H30" s="44"/>
      <c r="I30" s="44"/>
      <c r="J30" s="44"/>
    </row>
    <row r="31" spans="1:11" x14ac:dyDescent="0.25">
      <c r="A31" s="88">
        <v>25781</v>
      </c>
      <c r="B31" s="41">
        <v>0.06</v>
      </c>
      <c r="C31" s="41">
        <v>0.06</v>
      </c>
      <c r="D31" s="41">
        <v>0.182</v>
      </c>
      <c r="E31" s="41">
        <v>3.0000000000000001E-3</v>
      </c>
      <c r="F31" s="85"/>
      <c r="G31" s="85"/>
      <c r="H31" s="44"/>
      <c r="I31" s="44"/>
      <c r="J31" s="44"/>
    </row>
    <row r="32" spans="1:11" x14ac:dyDescent="0.25">
      <c r="A32" s="88">
        <v>24593</v>
      </c>
      <c r="B32" s="41">
        <v>0.06</v>
      </c>
      <c r="C32" s="41">
        <v>0.06</v>
      </c>
      <c r="D32" s="41">
        <v>0.18</v>
      </c>
      <c r="E32" s="41">
        <v>3.0000000000000001E-3</v>
      </c>
      <c r="F32" s="85"/>
      <c r="G32" s="85"/>
      <c r="H32" s="44"/>
      <c r="I32" s="44"/>
      <c r="J32" s="44"/>
    </row>
    <row r="33" spans="1:10" x14ac:dyDescent="0.25">
      <c r="A33" s="88">
        <v>23559</v>
      </c>
      <c r="B33" s="41">
        <v>0.06</v>
      </c>
      <c r="C33" s="41">
        <v>0.06</v>
      </c>
      <c r="D33" s="41">
        <v>0.18</v>
      </c>
      <c r="E33" s="41">
        <v>6.0000000000000001E-3</v>
      </c>
      <c r="F33" s="85"/>
      <c r="G33" s="85"/>
      <c r="H33" s="44"/>
      <c r="I33" s="44"/>
      <c r="J33" s="44"/>
    </row>
    <row r="34" spans="1:10" x14ac:dyDescent="0.25">
      <c r="A34" s="88">
        <v>22647</v>
      </c>
      <c r="B34" s="41">
        <v>0.06</v>
      </c>
      <c r="C34" s="41">
        <v>0.06</v>
      </c>
      <c r="D34" s="41">
        <v>0.18</v>
      </c>
      <c r="E34" s="85"/>
      <c r="F34" s="85"/>
      <c r="G34" s="85"/>
      <c r="H34" s="44"/>
      <c r="I34" s="44"/>
    </row>
    <row r="35" spans="1:10" x14ac:dyDescent="0.25">
      <c r="A35" s="88">
        <v>22282</v>
      </c>
      <c r="B35" s="41">
        <v>0.06</v>
      </c>
      <c r="C35" s="41">
        <v>0.06</v>
      </c>
      <c r="D35" s="41">
        <v>0.2</v>
      </c>
      <c r="E35" s="85"/>
      <c r="F35" s="85"/>
      <c r="G35" s="85"/>
      <c r="H35" s="44"/>
      <c r="I35" s="44"/>
    </row>
    <row r="36" spans="1:10" x14ac:dyDescent="0.25">
      <c r="A36" s="88">
        <v>20180</v>
      </c>
      <c r="B36" s="41">
        <v>0.06</v>
      </c>
      <c r="C36" s="41">
        <v>0.06</v>
      </c>
      <c r="D36" s="41">
        <v>0.18</v>
      </c>
      <c r="E36" s="85"/>
      <c r="F36" s="85"/>
      <c r="G36" s="85"/>
      <c r="H36" s="44"/>
      <c r="I36" s="44"/>
    </row>
    <row r="37" spans="1:10" x14ac:dyDescent="0.25">
      <c r="A37" s="88">
        <v>19815</v>
      </c>
      <c r="B37" s="41">
        <v>0.06</v>
      </c>
      <c r="C37" s="41">
        <v>0.06</v>
      </c>
      <c r="D37" s="41">
        <v>0.21</v>
      </c>
      <c r="E37" s="85"/>
      <c r="F37" s="85"/>
      <c r="G37" s="85"/>
      <c r="H37" s="44"/>
      <c r="I37" s="44"/>
    </row>
    <row r="38" spans="1:10" x14ac:dyDescent="0.25">
      <c r="A38" s="88">
        <v>18629</v>
      </c>
      <c r="B38" s="41">
        <v>0.06</v>
      </c>
      <c r="C38" s="41">
        <v>0.06</v>
      </c>
      <c r="D38" s="41">
        <v>0.18</v>
      </c>
      <c r="E38" s="85"/>
      <c r="F38" s="85"/>
      <c r="G38" s="85"/>
      <c r="H38" s="44"/>
      <c r="I38" s="44"/>
    </row>
    <row r="39" spans="1:10" x14ac:dyDescent="0.25">
      <c r="A39" s="88">
        <v>17429</v>
      </c>
      <c r="B39" s="41">
        <v>0.06</v>
      </c>
      <c r="C39" s="41">
        <v>0.06</v>
      </c>
      <c r="D39" s="41">
        <v>0.12</v>
      </c>
      <c r="E39" s="85"/>
      <c r="F39" s="85"/>
      <c r="G39" s="85"/>
      <c r="H39" s="44"/>
      <c r="I39" s="44"/>
    </row>
    <row r="40" spans="1:10" x14ac:dyDescent="0.25">
      <c r="C40" s="30"/>
      <c r="D40" s="30"/>
      <c r="E40" s="44"/>
      <c r="F40" s="44"/>
      <c r="G40" s="44"/>
    </row>
    <row r="41" spans="1:10" x14ac:dyDescent="0.25">
      <c r="B41" s="18" t="s">
        <v>168</v>
      </c>
      <c r="C41" s="30"/>
      <c r="D41" s="30"/>
      <c r="E41" s="44"/>
      <c r="F41" s="44"/>
      <c r="G41" s="44"/>
    </row>
    <row r="42" spans="1:10" x14ac:dyDescent="0.25">
      <c r="B42" s="89" t="s">
        <v>693</v>
      </c>
      <c r="C42" s="30"/>
      <c r="D42" s="30"/>
      <c r="E42" s="44"/>
      <c r="F42" s="44"/>
      <c r="G42" s="44"/>
    </row>
    <row r="43" spans="1:10" x14ac:dyDescent="0.25">
      <c r="B43" t="s">
        <v>694</v>
      </c>
      <c r="C43" s="30"/>
      <c r="D43" s="30"/>
      <c r="E43" s="44"/>
      <c r="F43" s="44"/>
      <c r="G43" s="44"/>
    </row>
    <row r="44" spans="1:10" x14ac:dyDescent="0.25">
      <c r="B44" t="s">
        <v>695</v>
      </c>
      <c r="C44" s="30"/>
      <c r="D44" s="30"/>
      <c r="E44" s="44"/>
      <c r="F44" s="44"/>
      <c r="G44" s="44"/>
    </row>
    <row r="45" spans="1:10" x14ac:dyDescent="0.25">
      <c r="B45" t="s">
        <v>539</v>
      </c>
      <c r="C45" s="30"/>
      <c r="D45" s="30"/>
      <c r="E45" s="44"/>
      <c r="F45" s="44"/>
    </row>
    <row r="46" spans="1:10" x14ac:dyDescent="0.25">
      <c r="B46" t="s">
        <v>540</v>
      </c>
      <c r="C46" s="30"/>
      <c r="D46" s="30"/>
      <c r="E46" s="44"/>
      <c r="F46" s="44"/>
    </row>
    <row r="47" spans="1:10" x14ac:dyDescent="0.25">
      <c r="B47" t="s">
        <v>689</v>
      </c>
      <c r="C47" s="30"/>
      <c r="D47" s="30"/>
      <c r="E47" s="44"/>
      <c r="F47" s="44"/>
    </row>
    <row r="48" spans="1:10" x14ac:dyDescent="0.25">
      <c r="C48" s="30"/>
      <c r="D48" s="30"/>
      <c r="E48" s="44"/>
      <c r="F48" s="44"/>
    </row>
    <row r="49" spans="2:6" x14ac:dyDescent="0.25">
      <c r="B49" s="281" t="s">
        <v>696</v>
      </c>
      <c r="C49" s="30"/>
      <c r="D49" s="30"/>
      <c r="E49" s="44"/>
      <c r="F49" s="44"/>
    </row>
    <row r="50" spans="2:6" x14ac:dyDescent="0.25">
      <c r="C50" s="30"/>
      <c r="D50" s="30"/>
      <c r="E50" s="44"/>
      <c r="F50" s="44"/>
    </row>
  </sheetData>
  <sortState ref="D16:J48">
    <sortCondition descending="1" ref="D16:D48"/>
  </sortState>
  <mergeCells count="2">
    <mergeCell ref="B3:C3"/>
    <mergeCell ref="B2:D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workbookViewId="0">
      <pane xSplit="1" ySplit="3" topLeftCell="B4" activePane="bottomRight" state="frozen"/>
      <selection pane="topRight" activeCell="B1" sqref="B1"/>
      <selection pane="bottomLeft" activeCell="A3" sqref="A3"/>
      <selection pane="bottomRight" activeCell="F4" sqref="F4"/>
    </sheetView>
  </sheetViews>
  <sheetFormatPr baseColWidth="10" defaultColWidth="18.7109375" defaultRowHeight="15" x14ac:dyDescent="0.25"/>
  <cols>
    <col min="1" max="1" width="11" style="90" customWidth="1"/>
    <col min="2" max="2" width="14" style="90" customWidth="1"/>
    <col min="3" max="3" width="14.5703125" style="90" customWidth="1"/>
    <col min="4" max="7" width="16.140625" style="90" customWidth="1"/>
    <col min="8" max="8" width="57.42578125" style="90" customWidth="1"/>
    <col min="9" max="9" width="14.140625" style="90" customWidth="1"/>
    <col min="10" max="10" width="21.85546875" style="90" customWidth="1"/>
    <col min="11" max="16384" width="18.7109375" style="90"/>
  </cols>
  <sheetData>
    <row r="1" spans="1:9" ht="19.5" hidden="1" customHeight="1" x14ac:dyDescent="0.25">
      <c r="A1" s="90" t="s">
        <v>582</v>
      </c>
      <c r="B1" s="90" t="s">
        <v>583</v>
      </c>
      <c r="C1" s="90" t="s">
        <v>584</v>
      </c>
      <c r="D1" s="90" t="s">
        <v>585</v>
      </c>
      <c r="E1" s="90" t="s">
        <v>586</v>
      </c>
      <c r="F1" s="90" t="s">
        <v>826</v>
      </c>
      <c r="G1" s="90" t="s">
        <v>827</v>
      </c>
    </row>
    <row r="2" spans="1:9" ht="30" customHeight="1" x14ac:dyDescent="0.25">
      <c r="A2" s="92" t="s">
        <v>0</v>
      </c>
      <c r="B2" s="380" t="s">
        <v>84</v>
      </c>
      <c r="C2" s="380"/>
      <c r="D2" s="380" t="s">
        <v>85</v>
      </c>
      <c r="E2" s="380"/>
      <c r="F2" s="380" t="s">
        <v>823</v>
      </c>
      <c r="G2" s="380"/>
      <c r="H2" s="379" t="s">
        <v>181</v>
      </c>
      <c r="I2" s="378" t="s">
        <v>196</v>
      </c>
    </row>
    <row r="3" spans="1:9" ht="30" x14ac:dyDescent="0.25">
      <c r="A3" s="92"/>
      <c r="B3" s="93" t="s">
        <v>82</v>
      </c>
      <c r="C3" s="84" t="s">
        <v>554</v>
      </c>
      <c r="D3" s="93" t="s">
        <v>82</v>
      </c>
      <c r="E3" s="84" t="s">
        <v>554</v>
      </c>
      <c r="F3" s="325" t="s">
        <v>824</v>
      </c>
      <c r="G3" s="325" t="s">
        <v>825</v>
      </c>
      <c r="H3" s="379"/>
      <c r="I3" s="378"/>
    </row>
    <row r="4" spans="1:9" x14ac:dyDescent="0.25">
      <c r="A4" s="88">
        <v>40909</v>
      </c>
      <c r="B4" s="96">
        <v>7.4999999999999997E-2</v>
      </c>
      <c r="C4" s="96">
        <v>5.0999999999999997E-2</v>
      </c>
      <c r="D4" s="96">
        <v>6.2E-2</v>
      </c>
      <c r="E4" s="96">
        <v>3.7999999999999999E-2</v>
      </c>
      <c r="F4" s="96">
        <v>1.7500000000000002E-2</v>
      </c>
      <c r="G4" s="96">
        <v>0</v>
      </c>
      <c r="H4" s="97" t="s">
        <v>597</v>
      </c>
      <c r="I4" s="120">
        <v>40906</v>
      </c>
    </row>
    <row r="5" spans="1:9" x14ac:dyDescent="0.25">
      <c r="A5" s="88">
        <v>40544</v>
      </c>
      <c r="B5" s="96">
        <v>7.4999999999999997E-2</v>
      </c>
      <c r="C5" s="96">
        <v>5.0999999999999997E-2</v>
      </c>
      <c r="D5" s="96">
        <v>6.2E-2</v>
      </c>
      <c r="E5" s="96">
        <v>3.7999999999999999E-2</v>
      </c>
      <c r="F5" s="96">
        <v>0.03</v>
      </c>
      <c r="G5" s="96">
        <v>0</v>
      </c>
      <c r="H5" s="97" t="s">
        <v>558</v>
      </c>
      <c r="I5" s="119" t="s">
        <v>559</v>
      </c>
    </row>
    <row r="6" spans="1:9" x14ac:dyDescent="0.25">
      <c r="A6" s="102">
        <v>38353</v>
      </c>
      <c r="B6" s="96">
        <v>7.4999999999999997E-2</v>
      </c>
      <c r="C6" s="96">
        <v>5.0999999999999997E-2</v>
      </c>
      <c r="D6" s="96">
        <v>6.2E-2</v>
      </c>
      <c r="E6" s="96">
        <v>3.7999999999999999E-2</v>
      </c>
      <c r="F6" s="96">
        <v>0.03</v>
      </c>
      <c r="G6" s="96">
        <v>0.03</v>
      </c>
      <c r="H6" s="90" t="s">
        <v>560</v>
      </c>
      <c r="I6" s="91" t="s">
        <v>561</v>
      </c>
    </row>
    <row r="7" spans="1:9" x14ac:dyDescent="0.25">
      <c r="A7" s="102">
        <v>35796</v>
      </c>
      <c r="B7" s="96">
        <v>7.4999999999999997E-2</v>
      </c>
      <c r="C7" s="96">
        <v>5.0999999999999997E-2</v>
      </c>
      <c r="D7" s="96">
        <v>6.2E-2</v>
      </c>
      <c r="E7" s="96">
        <v>3.7999999999999999E-2</v>
      </c>
      <c r="F7" s="96">
        <v>0.05</v>
      </c>
      <c r="G7" s="96">
        <v>0.05</v>
      </c>
      <c r="H7" s="50" t="s">
        <v>562</v>
      </c>
      <c r="I7" s="120">
        <v>35787</v>
      </c>
    </row>
    <row r="8" spans="1:9" x14ac:dyDescent="0.25">
      <c r="A8" s="102">
        <v>35431</v>
      </c>
      <c r="B8" s="96">
        <v>3.4000000000000002E-2</v>
      </c>
      <c r="C8" s="96">
        <v>0.01</v>
      </c>
      <c r="D8" s="99">
        <v>3.4000000000000002E-2</v>
      </c>
      <c r="E8" s="96">
        <v>3.7999999999999999E-2</v>
      </c>
      <c r="F8" s="96">
        <v>0.05</v>
      </c>
      <c r="G8" s="96">
        <v>0.05</v>
      </c>
      <c r="H8" s="50" t="s">
        <v>563</v>
      </c>
      <c r="I8" s="120">
        <v>35428</v>
      </c>
    </row>
    <row r="9" spans="1:9" x14ac:dyDescent="0.25">
      <c r="A9" s="104">
        <v>34151</v>
      </c>
      <c r="B9" s="96">
        <v>2.4E-2</v>
      </c>
      <c r="C9" s="94"/>
      <c r="F9" s="96">
        <v>0.05</v>
      </c>
      <c r="G9" s="96">
        <v>0.05</v>
      </c>
      <c r="H9" s="105" t="s">
        <v>26</v>
      </c>
    </row>
    <row r="10" spans="1:9" x14ac:dyDescent="0.25">
      <c r="A10" s="104">
        <v>33270</v>
      </c>
      <c r="B10" s="96">
        <v>1.0999999999999999E-2</v>
      </c>
      <c r="C10" s="94"/>
      <c r="F10" s="96">
        <v>0.05</v>
      </c>
      <c r="G10" s="96">
        <v>0.05</v>
      </c>
      <c r="H10" s="105" t="s">
        <v>565</v>
      </c>
      <c r="I10" s="120">
        <v>33237</v>
      </c>
    </row>
    <row r="11" spans="1:9" x14ac:dyDescent="0.25">
      <c r="A11" s="110"/>
      <c r="B11" s="94"/>
      <c r="C11" s="94"/>
      <c r="D11" s="94"/>
      <c r="E11" s="94"/>
      <c r="F11" s="94"/>
      <c r="G11" s="94"/>
      <c r="H11" s="98"/>
    </row>
    <row r="12" spans="1:9" x14ac:dyDescent="0.25">
      <c r="A12" s="106"/>
      <c r="B12" s="18" t="s">
        <v>97</v>
      </c>
      <c r="D12" s="94"/>
      <c r="E12" s="94"/>
      <c r="F12" s="94"/>
      <c r="G12" s="94"/>
      <c r="H12" s="98"/>
    </row>
    <row r="13" spans="1:9" x14ac:dyDescent="0.25">
      <c r="A13" s="106"/>
      <c r="B13" s="90" t="s">
        <v>569</v>
      </c>
      <c r="C13" s="90" t="s">
        <v>570</v>
      </c>
      <c r="D13" s="101"/>
      <c r="E13" s="101"/>
      <c r="F13" s="101"/>
      <c r="G13" s="101"/>
      <c r="H13" s="97"/>
    </row>
    <row r="14" spans="1:9" x14ac:dyDescent="0.25">
      <c r="A14" s="107"/>
      <c r="C14" s="90" t="s">
        <v>571</v>
      </c>
      <c r="D14" s="94"/>
      <c r="E14" s="94"/>
      <c r="F14" s="94"/>
      <c r="G14" s="94"/>
    </row>
    <row r="15" spans="1:9" x14ac:dyDescent="0.25">
      <c r="A15" s="107"/>
      <c r="D15" s="94"/>
      <c r="E15" s="94"/>
      <c r="F15" s="94"/>
      <c r="G15" s="94"/>
      <c r="H15" s="98"/>
    </row>
    <row r="16" spans="1:9" x14ac:dyDescent="0.25">
      <c r="A16" s="107"/>
      <c r="D16" s="94"/>
      <c r="E16" s="94"/>
      <c r="F16" s="94"/>
      <c r="G16" s="94"/>
      <c r="H16" s="98"/>
    </row>
    <row r="17" spans="1:8" x14ac:dyDescent="0.25">
      <c r="A17" s="107"/>
      <c r="D17" s="94"/>
      <c r="E17" s="94"/>
      <c r="F17" s="94"/>
      <c r="G17" s="94"/>
    </row>
    <row r="18" spans="1:8" x14ac:dyDescent="0.25">
      <c r="A18" s="107"/>
      <c r="B18" s="94"/>
      <c r="C18" s="94"/>
      <c r="D18" s="94"/>
      <c r="E18" s="94"/>
      <c r="F18" s="94"/>
      <c r="G18" s="94"/>
      <c r="H18" s="98"/>
    </row>
    <row r="19" spans="1:8" x14ac:dyDescent="0.25">
      <c r="A19" s="106"/>
      <c r="B19" s="100"/>
      <c r="C19" s="100"/>
      <c r="D19" s="100"/>
      <c r="E19" s="100"/>
      <c r="F19" s="100"/>
      <c r="G19" s="100"/>
      <c r="H19" s="98"/>
    </row>
    <row r="20" spans="1:8" x14ac:dyDescent="0.25">
      <c r="A20" s="107"/>
      <c r="B20" s="94"/>
      <c r="C20" s="94"/>
      <c r="D20" s="94"/>
      <c r="E20" s="94"/>
      <c r="F20" s="94"/>
      <c r="G20" s="94"/>
    </row>
    <row r="21" spans="1:8" x14ac:dyDescent="0.25">
      <c r="A21" s="107"/>
      <c r="B21" s="94"/>
      <c r="C21" s="94"/>
      <c r="D21" s="94"/>
      <c r="E21" s="94"/>
      <c r="F21" s="94"/>
      <c r="G21" s="94"/>
    </row>
    <row r="22" spans="1:8" x14ac:dyDescent="0.25">
      <c r="A22" s="107"/>
      <c r="B22" s="94"/>
      <c r="C22" s="94"/>
      <c r="D22" s="94"/>
      <c r="E22" s="94"/>
      <c r="F22" s="94"/>
      <c r="G22" s="94"/>
    </row>
    <row r="23" spans="1:8" x14ac:dyDescent="0.25">
      <c r="A23" s="107"/>
      <c r="B23" s="94"/>
      <c r="C23" s="94"/>
      <c r="D23" s="94"/>
      <c r="E23" s="94"/>
      <c r="F23" s="94"/>
      <c r="G23" s="94"/>
    </row>
    <row r="24" spans="1:8" x14ac:dyDescent="0.25">
      <c r="A24" s="107"/>
      <c r="B24" s="94"/>
      <c r="C24" s="94"/>
      <c r="D24" s="94"/>
      <c r="E24" s="94"/>
      <c r="F24" s="94"/>
      <c r="G24" s="94"/>
    </row>
    <row r="25" spans="1:8" x14ac:dyDescent="0.25">
      <c r="A25" s="108"/>
    </row>
    <row r="26" spans="1:8" x14ac:dyDescent="0.25">
      <c r="A26" s="107"/>
      <c r="B26" s="94"/>
      <c r="C26" s="94"/>
      <c r="D26" s="94"/>
      <c r="E26" s="94"/>
      <c r="F26" s="94"/>
      <c r="G26" s="94"/>
    </row>
    <row r="27" spans="1:8" x14ac:dyDescent="0.25">
      <c r="A27" s="108"/>
      <c r="B27" s="94"/>
      <c r="C27" s="94"/>
      <c r="D27" s="94"/>
      <c r="E27" s="94"/>
      <c r="F27" s="94"/>
      <c r="G27" s="94"/>
    </row>
    <row r="28" spans="1:8" x14ac:dyDescent="0.25">
      <c r="A28" s="108"/>
      <c r="B28" s="94"/>
      <c r="C28" s="94"/>
      <c r="D28" s="94"/>
      <c r="E28" s="94"/>
      <c r="F28" s="94"/>
      <c r="G28" s="94"/>
    </row>
    <row r="29" spans="1:8" x14ac:dyDescent="0.25">
      <c r="A29" s="108"/>
      <c r="B29" s="94"/>
      <c r="C29" s="94"/>
      <c r="D29" s="94"/>
      <c r="E29" s="94"/>
      <c r="F29" s="94"/>
      <c r="G29" s="94"/>
    </row>
    <row r="30" spans="1:8" x14ac:dyDescent="0.25">
      <c r="A30" s="108"/>
      <c r="B30" s="94"/>
      <c r="C30" s="94"/>
      <c r="D30" s="94"/>
      <c r="E30" s="94"/>
      <c r="F30" s="94"/>
      <c r="G30" s="94"/>
    </row>
    <row r="31" spans="1:8" x14ac:dyDescent="0.25">
      <c r="A31" s="108"/>
    </row>
    <row r="32" spans="1:8" x14ac:dyDescent="0.25">
      <c r="A32" s="107"/>
      <c r="B32" s="94"/>
      <c r="C32" s="94"/>
      <c r="D32" s="94"/>
      <c r="E32" s="94"/>
      <c r="F32" s="94"/>
      <c r="G32" s="94"/>
    </row>
    <row r="33" spans="1:7" x14ac:dyDescent="0.25">
      <c r="A33" s="108"/>
      <c r="B33" s="94"/>
      <c r="C33" s="94"/>
      <c r="D33" s="94"/>
      <c r="E33" s="94"/>
      <c r="F33" s="94"/>
      <c r="G33" s="94"/>
    </row>
    <row r="34" spans="1:7" x14ac:dyDescent="0.25">
      <c r="A34" s="108"/>
      <c r="B34" s="94"/>
      <c r="C34" s="94"/>
      <c r="D34" s="94"/>
      <c r="E34" s="94"/>
      <c r="F34" s="94"/>
      <c r="G34" s="94"/>
    </row>
    <row r="35" spans="1:7" x14ac:dyDescent="0.25">
      <c r="A35" s="108"/>
      <c r="B35" s="94"/>
      <c r="C35" s="94"/>
      <c r="D35" s="94"/>
      <c r="E35" s="94"/>
      <c r="F35" s="94"/>
      <c r="G35" s="94"/>
    </row>
    <row r="36" spans="1:7" x14ac:dyDescent="0.25">
      <c r="A36" s="108"/>
      <c r="B36" s="94"/>
      <c r="C36" s="94"/>
      <c r="D36" s="94"/>
      <c r="E36" s="94"/>
      <c r="F36" s="94"/>
      <c r="G36" s="94"/>
    </row>
    <row r="37" spans="1:7" x14ac:dyDescent="0.25">
      <c r="A37" s="108"/>
      <c r="B37" s="94"/>
      <c r="C37" s="94"/>
      <c r="D37" s="94"/>
      <c r="E37" s="94"/>
      <c r="F37" s="94"/>
      <c r="G37" s="94"/>
    </row>
    <row r="38" spans="1:7" x14ac:dyDescent="0.25">
      <c r="A38" s="107"/>
      <c r="B38" s="94"/>
      <c r="C38" s="94"/>
      <c r="D38" s="94"/>
      <c r="E38" s="94"/>
      <c r="F38" s="94"/>
      <c r="G38" s="94"/>
    </row>
    <row r="39" spans="1:7" x14ac:dyDescent="0.25">
      <c r="A39" s="108"/>
    </row>
    <row r="40" spans="1:7" x14ac:dyDescent="0.25">
      <c r="A40" s="109"/>
      <c r="B40" s="94"/>
      <c r="C40" s="94"/>
      <c r="D40" s="94"/>
      <c r="E40" s="94"/>
      <c r="F40" s="94"/>
      <c r="G40" s="94"/>
    </row>
    <row r="41" spans="1:7" x14ac:dyDescent="0.25">
      <c r="A41" s="108"/>
    </row>
    <row r="42" spans="1:7" x14ac:dyDescent="0.25">
      <c r="A42" s="109"/>
    </row>
    <row r="44" spans="1:7" x14ac:dyDescent="0.25">
      <c r="B44" s="18"/>
      <c r="C44" s="18"/>
      <c r="D44" s="18"/>
      <c r="E44" s="18"/>
      <c r="F44" s="18"/>
      <c r="G44" s="18"/>
    </row>
  </sheetData>
  <mergeCells count="5">
    <mergeCell ref="I2:I3"/>
    <mergeCell ref="H2:H3"/>
    <mergeCell ref="B2:C2"/>
    <mergeCell ref="D2:E2"/>
    <mergeCell ref="F2:G2"/>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workbookViewId="0">
      <pane xSplit="1" ySplit="4" topLeftCell="B5" activePane="bottomRight" state="frozen"/>
      <selection pane="topRight" activeCell="B1" sqref="B1"/>
      <selection pane="bottomLeft" activeCell="A2" sqref="A2"/>
      <selection pane="bottomRight" activeCell="A9" sqref="A9"/>
    </sheetView>
  </sheetViews>
  <sheetFormatPr baseColWidth="10" defaultRowHeight="15" x14ac:dyDescent="0.25"/>
  <cols>
    <col min="4" max="4" width="12.85546875" customWidth="1"/>
    <col min="6" max="12" width="13.7109375" customWidth="1"/>
    <col min="13" max="13" width="24.28515625" customWidth="1"/>
    <col min="15" max="15" width="29.140625" customWidth="1"/>
  </cols>
  <sheetData>
    <row r="1" spans="1:16" hidden="1" x14ac:dyDescent="0.25">
      <c r="A1" t="s">
        <v>582</v>
      </c>
      <c r="G1" t="s">
        <v>697</v>
      </c>
      <c r="H1" t="s">
        <v>698</v>
      </c>
      <c r="I1" t="s">
        <v>703</v>
      </c>
      <c r="J1" t="s">
        <v>702</v>
      </c>
      <c r="K1" t="s">
        <v>699</v>
      </c>
      <c r="L1" t="s">
        <v>700</v>
      </c>
    </row>
    <row r="2" spans="1:16" x14ac:dyDescent="0.25">
      <c r="A2" s="378" t="s">
        <v>185</v>
      </c>
      <c r="B2" s="410" t="s">
        <v>349</v>
      </c>
      <c r="C2" s="381" t="s">
        <v>479</v>
      </c>
      <c r="D2" s="381"/>
      <c r="E2" s="381"/>
      <c r="F2" s="381"/>
      <c r="G2" s="381" t="s">
        <v>480</v>
      </c>
      <c r="H2" s="381"/>
      <c r="I2" s="381"/>
      <c r="J2" s="381"/>
      <c r="K2" s="381"/>
      <c r="L2" s="381"/>
      <c r="M2" s="378" t="s">
        <v>498</v>
      </c>
      <c r="N2" s="378" t="s">
        <v>471</v>
      </c>
      <c r="O2" s="378" t="s">
        <v>499</v>
      </c>
      <c r="P2" s="378" t="s">
        <v>471</v>
      </c>
    </row>
    <row r="3" spans="1:16" ht="15" customHeight="1" x14ac:dyDescent="0.25">
      <c r="A3" s="378"/>
      <c r="B3" s="410"/>
      <c r="C3" s="409" t="s">
        <v>303</v>
      </c>
      <c r="D3" s="409"/>
      <c r="E3" s="381" t="s">
        <v>304</v>
      </c>
      <c r="F3" s="381"/>
      <c r="G3" s="409" t="s">
        <v>303</v>
      </c>
      <c r="H3" s="409"/>
      <c r="I3" s="381" t="s">
        <v>701</v>
      </c>
      <c r="J3" s="381"/>
      <c r="K3" s="381"/>
      <c r="L3" s="381"/>
      <c r="M3" s="378"/>
      <c r="N3" s="378"/>
      <c r="O3" s="378"/>
      <c r="P3" s="378"/>
    </row>
    <row r="4" spans="1:16" ht="30" customHeight="1" x14ac:dyDescent="0.25">
      <c r="A4" s="378"/>
      <c r="B4" s="410"/>
      <c r="C4" s="33" t="s">
        <v>477</v>
      </c>
      <c r="D4" s="33" t="s">
        <v>478</v>
      </c>
      <c r="E4" s="33" t="s">
        <v>477</v>
      </c>
      <c r="F4" s="33" t="s">
        <v>478</v>
      </c>
      <c r="G4" s="33" t="s">
        <v>477</v>
      </c>
      <c r="H4" s="33" t="s">
        <v>478</v>
      </c>
      <c r="I4" s="33" t="s">
        <v>477</v>
      </c>
      <c r="J4" s="247" t="s">
        <v>478</v>
      </c>
      <c r="K4" s="247" t="s">
        <v>477</v>
      </c>
      <c r="L4" s="33" t="s">
        <v>478</v>
      </c>
      <c r="M4" s="378"/>
      <c r="N4" s="378"/>
      <c r="O4" s="378"/>
      <c r="P4" s="378"/>
    </row>
    <row r="5" spans="1:16" x14ac:dyDescent="0.25">
      <c r="A5" s="38">
        <v>40909</v>
      </c>
      <c r="B5" s="43">
        <v>1.25</v>
      </c>
      <c r="C5" s="23">
        <v>1.8800000000000001E-2</v>
      </c>
      <c r="D5" s="23">
        <v>2.8199999999999999E-2</v>
      </c>
      <c r="E5" s="23">
        <v>4.8800000000000003E-2</v>
      </c>
      <c r="F5" s="23">
        <v>9.3600000000000003E-2</v>
      </c>
      <c r="G5" s="23">
        <f t="shared" ref="G5" si="0">$B5*C5</f>
        <v>2.35E-2</v>
      </c>
      <c r="H5" s="23">
        <f t="shared" ref="H5" si="1">$B5*D5</f>
        <v>3.5249999999999997E-2</v>
      </c>
      <c r="I5" s="23"/>
      <c r="J5" s="23"/>
      <c r="K5" s="23">
        <f>$B5*E5</f>
        <v>6.1000000000000006E-2</v>
      </c>
      <c r="L5" s="23">
        <f>$B5*F5</f>
        <v>0.11700000000000001</v>
      </c>
      <c r="O5" t="s">
        <v>502</v>
      </c>
      <c r="P5" s="45">
        <v>39715</v>
      </c>
    </row>
    <row r="6" spans="1:16" x14ac:dyDescent="0.25">
      <c r="A6" s="38">
        <v>40544</v>
      </c>
      <c r="B6" s="43">
        <v>1.25</v>
      </c>
      <c r="C6" s="23">
        <v>1.8200000000000001E-2</v>
      </c>
      <c r="D6" s="23">
        <v>2.7300000000000001E-2</v>
      </c>
      <c r="E6" s="23">
        <v>4.8000000000000001E-2</v>
      </c>
      <c r="F6" s="23">
        <v>9.2799999999999994E-2</v>
      </c>
      <c r="G6" s="23">
        <f t="shared" ref="G6" si="2">$B6*C6</f>
        <v>2.2749999999999999E-2</v>
      </c>
      <c r="H6" s="23">
        <f t="shared" ref="H6:J12" si="3">$B6*D6</f>
        <v>3.4125000000000003E-2</v>
      </c>
      <c r="I6" s="23"/>
      <c r="J6" s="23"/>
      <c r="K6" s="23">
        <f t="shared" ref="K6:K7" si="4">$B6*E6</f>
        <v>0.06</v>
      </c>
      <c r="L6" s="23">
        <f t="shared" ref="L6:L7" si="5">$B6*F6</f>
        <v>0.11599999999999999</v>
      </c>
      <c r="O6" t="s">
        <v>502</v>
      </c>
      <c r="P6" s="45">
        <v>39715</v>
      </c>
    </row>
    <row r="7" spans="1:16" x14ac:dyDescent="0.25">
      <c r="A7" s="38">
        <v>33604</v>
      </c>
      <c r="B7" s="43">
        <v>1.25</v>
      </c>
      <c r="C7" s="23">
        <v>1.8000000000000002E-2</v>
      </c>
      <c r="D7" s="23">
        <v>2.7000000000000003E-2</v>
      </c>
      <c r="E7" s="23">
        <v>4.7599999999999996E-2</v>
      </c>
      <c r="F7" s="23">
        <v>9.2399999999999996E-2</v>
      </c>
      <c r="G7" s="23">
        <f t="shared" ref="G7" si="6">$B7*C7</f>
        <v>2.2500000000000003E-2</v>
      </c>
      <c r="H7" s="23">
        <f t="shared" ref="H7" si="7">$B7*D7</f>
        <v>3.3750000000000002E-2</v>
      </c>
      <c r="I7" s="23"/>
      <c r="J7" s="23"/>
      <c r="K7" s="23">
        <f t="shared" si="4"/>
        <v>5.9499999999999997E-2</v>
      </c>
      <c r="L7" s="23">
        <f t="shared" si="5"/>
        <v>0.11549999999999999</v>
      </c>
      <c r="M7" t="s">
        <v>490</v>
      </c>
      <c r="N7" s="25">
        <v>33606</v>
      </c>
    </row>
    <row r="8" spans="1:16" x14ac:dyDescent="0.25">
      <c r="A8" s="28">
        <v>33329</v>
      </c>
      <c r="B8" s="43">
        <v>1.2</v>
      </c>
      <c r="C8" s="23">
        <v>1.8000000000000002E-2</v>
      </c>
      <c r="D8" s="23">
        <v>2.7000000000000003E-2</v>
      </c>
      <c r="E8" s="23">
        <v>4.7599999999999996E-2</v>
      </c>
      <c r="F8" s="23">
        <v>9.2399999999999996E-2</v>
      </c>
      <c r="G8" s="23">
        <f t="shared" ref="G8:G11" si="8">$B8*C8</f>
        <v>2.1600000000000001E-2</v>
      </c>
      <c r="H8" s="23">
        <f t="shared" ref="H8:H11" si="9">$B8*D8</f>
        <v>3.2400000000000005E-2</v>
      </c>
      <c r="I8" s="23">
        <f t="shared" si="3"/>
        <v>5.711999999999999E-2</v>
      </c>
      <c r="J8" s="23">
        <f t="shared" si="3"/>
        <v>0.11087999999999999</v>
      </c>
      <c r="K8" s="23"/>
      <c r="L8" s="23"/>
      <c r="M8" t="s">
        <v>491</v>
      </c>
      <c r="N8" s="25">
        <v>33327</v>
      </c>
    </row>
    <row r="9" spans="1:16" x14ac:dyDescent="0.25">
      <c r="A9" s="28">
        <v>32509</v>
      </c>
      <c r="B9" s="43">
        <v>1.0900000000000001</v>
      </c>
      <c r="C9" s="23">
        <v>1.8000000000000002E-2</v>
      </c>
      <c r="D9" s="23">
        <v>2.7000000000000003E-2</v>
      </c>
      <c r="E9" s="23">
        <v>4.7599999999999996E-2</v>
      </c>
      <c r="F9" s="23">
        <v>9.2399999999999996E-2</v>
      </c>
      <c r="G9" s="23">
        <f t="shared" si="8"/>
        <v>1.9620000000000002E-2</v>
      </c>
      <c r="H9" s="23">
        <f t="shared" si="9"/>
        <v>2.9430000000000005E-2</v>
      </c>
      <c r="I9" s="23">
        <f t="shared" si="3"/>
        <v>5.1884E-2</v>
      </c>
      <c r="J9" s="23">
        <f t="shared" si="3"/>
        <v>0.100716</v>
      </c>
      <c r="K9" s="23"/>
      <c r="L9" s="23"/>
      <c r="M9" t="s">
        <v>489</v>
      </c>
      <c r="N9" s="45">
        <v>32511</v>
      </c>
      <c r="O9" t="s">
        <v>501</v>
      </c>
      <c r="P9" s="45">
        <v>32511</v>
      </c>
    </row>
    <row r="10" spans="1:16" x14ac:dyDescent="0.25">
      <c r="A10" s="28">
        <v>32143</v>
      </c>
      <c r="B10" s="43">
        <v>1</v>
      </c>
      <c r="C10" s="23">
        <v>1.4E-2</v>
      </c>
      <c r="D10" s="23">
        <v>2.1000000000000001E-2</v>
      </c>
      <c r="E10" s="23">
        <v>4.2500000000000003E-2</v>
      </c>
      <c r="F10" s="23">
        <v>8.2500000000000004E-2</v>
      </c>
      <c r="G10" s="23">
        <f t="shared" si="8"/>
        <v>1.4E-2</v>
      </c>
      <c r="H10" s="23">
        <f t="shared" si="9"/>
        <v>2.1000000000000001E-2</v>
      </c>
      <c r="I10" s="23">
        <f t="shared" si="3"/>
        <v>4.2500000000000003E-2</v>
      </c>
      <c r="J10" s="23">
        <f t="shared" si="3"/>
        <v>8.2500000000000004E-2</v>
      </c>
      <c r="K10" s="23"/>
      <c r="L10" s="23"/>
      <c r="M10" t="s">
        <v>488</v>
      </c>
      <c r="N10" s="45">
        <v>32139</v>
      </c>
    </row>
    <row r="11" spans="1:16" x14ac:dyDescent="0.25">
      <c r="A11" s="28">
        <v>30317</v>
      </c>
      <c r="B11" s="43">
        <v>0.8</v>
      </c>
      <c r="C11" s="23">
        <v>1.4E-2</v>
      </c>
      <c r="D11" s="23">
        <v>2.1000000000000001E-2</v>
      </c>
      <c r="E11" s="23">
        <v>4.2500000000000003E-2</v>
      </c>
      <c r="F11" s="23">
        <v>8.2500000000000004E-2</v>
      </c>
      <c r="G11" s="23">
        <f t="shared" si="8"/>
        <v>1.1200000000000002E-2</v>
      </c>
      <c r="H11" s="23">
        <f t="shared" si="9"/>
        <v>1.6800000000000002E-2</v>
      </c>
      <c r="I11" s="23">
        <f t="shared" si="3"/>
        <v>3.4000000000000002E-2</v>
      </c>
      <c r="J11" s="23">
        <f t="shared" si="3"/>
        <v>6.6000000000000003E-2</v>
      </c>
      <c r="K11" s="23"/>
      <c r="L11" s="23"/>
      <c r="M11" t="s">
        <v>487</v>
      </c>
      <c r="N11" s="45">
        <v>30314</v>
      </c>
    </row>
    <row r="12" spans="1:16" x14ac:dyDescent="0.25">
      <c r="A12" s="28">
        <v>25934</v>
      </c>
      <c r="B12" s="43">
        <v>0.6</v>
      </c>
      <c r="C12" s="23">
        <v>1.4E-2</v>
      </c>
      <c r="D12" s="23">
        <v>2.1000000000000001E-2</v>
      </c>
      <c r="E12" s="23">
        <v>4.2500000000000003E-2</v>
      </c>
      <c r="F12" s="23">
        <v>8.2500000000000004E-2</v>
      </c>
      <c r="G12" s="23">
        <f>$B12*C12</f>
        <v>8.3999999999999995E-3</v>
      </c>
      <c r="H12" s="23">
        <f t="shared" ref="H12" si="10">$B12*D12</f>
        <v>1.26E-2</v>
      </c>
      <c r="I12" s="23">
        <f t="shared" si="3"/>
        <v>2.5500000000000002E-2</v>
      </c>
      <c r="J12" s="23">
        <f t="shared" si="3"/>
        <v>4.9500000000000002E-2</v>
      </c>
      <c r="K12" s="23"/>
      <c r="L12" s="23"/>
      <c r="M12" t="s">
        <v>486</v>
      </c>
      <c r="N12" s="45">
        <v>25952</v>
      </c>
      <c r="O12" t="s">
        <v>481</v>
      </c>
      <c r="P12" s="45">
        <v>25932</v>
      </c>
    </row>
    <row r="13" spans="1:16" x14ac:dyDescent="0.25">
      <c r="C13" s="44"/>
      <c r="G13" s="23"/>
      <c r="H13" s="23"/>
      <c r="I13" s="23"/>
      <c r="J13" s="23"/>
      <c r="K13" s="23"/>
      <c r="L13" s="23"/>
    </row>
    <row r="14" spans="1:16" x14ac:dyDescent="0.25">
      <c r="B14" s="18" t="s">
        <v>168</v>
      </c>
      <c r="G14" s="23"/>
      <c r="H14" s="23"/>
      <c r="I14" s="23"/>
      <c r="J14" s="23"/>
      <c r="K14" s="23"/>
      <c r="L14" s="23"/>
    </row>
    <row r="15" spans="1:16" x14ac:dyDescent="0.25">
      <c r="B15" t="s">
        <v>492</v>
      </c>
      <c r="G15" s="23"/>
      <c r="H15" s="23"/>
      <c r="I15" s="23"/>
      <c r="J15" s="23"/>
      <c r="K15" s="23"/>
      <c r="L15" s="23"/>
    </row>
    <row r="16" spans="1:16" x14ac:dyDescent="0.25">
      <c r="B16" t="s">
        <v>493</v>
      </c>
      <c r="C16" t="s">
        <v>496</v>
      </c>
    </row>
    <row r="17" spans="2:14" x14ac:dyDescent="0.25">
      <c r="B17" t="s">
        <v>495</v>
      </c>
      <c r="C17" t="s">
        <v>494</v>
      </c>
    </row>
    <row r="18" spans="2:14" x14ac:dyDescent="0.25">
      <c r="C18" t="s">
        <v>482</v>
      </c>
    </row>
    <row r="19" spans="2:14" x14ac:dyDescent="0.25">
      <c r="C19" t="s">
        <v>483</v>
      </c>
    </row>
    <row r="20" spans="2:14" x14ac:dyDescent="0.25">
      <c r="C20" t="s">
        <v>484</v>
      </c>
    </row>
    <row r="22" spans="2:14" x14ac:dyDescent="0.25">
      <c r="B22" s="18" t="s">
        <v>497</v>
      </c>
    </row>
    <row r="23" spans="2:14" x14ac:dyDescent="0.25">
      <c r="C23" t="s">
        <v>485</v>
      </c>
    </row>
    <row r="24" spans="2:14" x14ac:dyDescent="0.25">
      <c r="C24" t="s">
        <v>500</v>
      </c>
      <c r="N24" s="30"/>
    </row>
  </sheetData>
  <mergeCells count="12">
    <mergeCell ref="A2:A4"/>
    <mergeCell ref="C3:D3"/>
    <mergeCell ref="E3:F3"/>
    <mergeCell ref="C2:F2"/>
    <mergeCell ref="G2:L2"/>
    <mergeCell ref="G3:H3"/>
    <mergeCell ref="I3:L3"/>
    <mergeCell ref="O2:O4"/>
    <mergeCell ref="P2:P4"/>
    <mergeCell ref="M2:M4"/>
    <mergeCell ref="N2:N4"/>
    <mergeCell ref="B2:B4"/>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workbookViewId="0">
      <pane xSplit="1" ySplit="2" topLeftCell="B3" activePane="bottomRight" state="frozen"/>
      <selection pane="topRight" activeCell="B1" sqref="B1"/>
      <selection pane="bottomLeft" activeCell="A2" sqref="A2"/>
      <selection pane="bottomRight" activeCell="B71" sqref="B71"/>
    </sheetView>
  </sheetViews>
  <sheetFormatPr baseColWidth="10" defaultRowHeight="15" x14ac:dyDescent="0.25"/>
  <cols>
    <col min="2" max="2" width="14.140625" customWidth="1"/>
    <col min="3" max="6" width="17" customWidth="1"/>
    <col min="7" max="7" width="43.28515625" customWidth="1"/>
  </cols>
  <sheetData>
    <row r="1" spans="1:8" hidden="1" x14ac:dyDescent="0.25">
      <c r="A1" t="s">
        <v>582</v>
      </c>
      <c r="B1" t="s">
        <v>685</v>
      </c>
    </row>
    <row r="2" spans="1:8" ht="45" x14ac:dyDescent="0.25">
      <c r="A2" s="32" t="s">
        <v>185</v>
      </c>
      <c r="B2" s="33" t="s">
        <v>475</v>
      </c>
      <c r="C2" s="350" t="s">
        <v>504</v>
      </c>
      <c r="D2" s="350" t="s">
        <v>951</v>
      </c>
      <c r="E2" s="350" t="s">
        <v>952</v>
      </c>
      <c r="F2" s="350" t="s">
        <v>953</v>
      </c>
      <c r="G2" s="33" t="s">
        <v>181</v>
      </c>
      <c r="H2" s="31" t="s">
        <v>471</v>
      </c>
    </row>
    <row r="3" spans="1:8" x14ac:dyDescent="0.25">
      <c r="A3" s="54">
        <v>40909</v>
      </c>
      <c r="B3" s="42">
        <v>0.01</v>
      </c>
      <c r="C3" s="352">
        <f>INT(F3/12*100)/100</f>
        <v>1398.34</v>
      </c>
      <c r="D3" s="356">
        <v>55.563499999999998</v>
      </c>
      <c r="E3" s="351">
        <v>302</v>
      </c>
      <c r="F3" s="352">
        <f>D3*E3</f>
        <v>16780.177</v>
      </c>
      <c r="G3" s="60" t="s">
        <v>878</v>
      </c>
      <c r="H3" s="56">
        <v>40920</v>
      </c>
    </row>
    <row r="4" spans="1:8" x14ac:dyDescent="0.25">
      <c r="A4" s="54">
        <v>40544</v>
      </c>
      <c r="B4" s="42">
        <v>0.01</v>
      </c>
      <c r="C4" s="352">
        <f t="shared" ref="C4:C30" si="0">INT(F4/12*100)/100</f>
        <v>1365.93</v>
      </c>
      <c r="D4" s="357">
        <v>55.563499999999998</v>
      </c>
      <c r="E4" s="351">
        <v>295</v>
      </c>
      <c r="F4" s="352">
        <f>D4*E4</f>
        <v>16391.232499999998</v>
      </c>
      <c r="G4" s="60" t="s">
        <v>507</v>
      </c>
      <c r="H4" s="56">
        <v>40557</v>
      </c>
    </row>
    <row r="5" spans="1:8" x14ac:dyDescent="0.25">
      <c r="A5" s="54">
        <v>40360</v>
      </c>
      <c r="B5" s="42">
        <v>0.01</v>
      </c>
      <c r="C5" s="352">
        <f t="shared" si="0"/>
        <v>1352.04</v>
      </c>
      <c r="D5" s="357">
        <v>55.563499999999998</v>
      </c>
      <c r="E5" s="351">
        <v>292</v>
      </c>
      <c r="F5" s="352">
        <v>16224.54</v>
      </c>
      <c r="G5" s="60" t="s">
        <v>506</v>
      </c>
      <c r="H5" s="56">
        <v>40367</v>
      </c>
    </row>
    <row r="6" spans="1:8" x14ac:dyDescent="0.25">
      <c r="A6" s="54">
        <v>40087</v>
      </c>
      <c r="B6" s="42">
        <v>0.01</v>
      </c>
      <c r="C6" s="352">
        <f t="shared" si="0"/>
        <v>1345.31</v>
      </c>
      <c r="D6" s="357">
        <v>55.287100000000002</v>
      </c>
      <c r="E6" s="351">
        <v>292</v>
      </c>
      <c r="F6" s="352">
        <v>16143.83</v>
      </c>
      <c r="G6" s="60" t="s">
        <v>508</v>
      </c>
      <c r="H6" s="56">
        <v>40096</v>
      </c>
    </row>
    <row r="7" spans="1:8" x14ac:dyDescent="0.25">
      <c r="A7" s="54">
        <v>39995</v>
      </c>
      <c r="B7" s="42">
        <v>0.01</v>
      </c>
      <c r="C7" s="352">
        <f t="shared" si="0"/>
        <v>1341.29</v>
      </c>
      <c r="D7" s="358">
        <v>55.121699999999997</v>
      </c>
      <c r="E7" s="351">
        <v>292</v>
      </c>
      <c r="F7" s="354">
        <f t="shared" ref="F7:F14" si="1">D7*E7</f>
        <v>16095.536399999999</v>
      </c>
      <c r="G7" s="60" t="s">
        <v>879</v>
      </c>
      <c r="H7" s="56">
        <v>39998</v>
      </c>
    </row>
    <row r="8" spans="1:8" x14ac:dyDescent="0.25">
      <c r="A8" s="54">
        <v>39722</v>
      </c>
      <c r="B8" s="42">
        <v>0.01</v>
      </c>
      <c r="C8" s="352">
        <f t="shared" si="0"/>
        <v>1325.48</v>
      </c>
      <c r="D8" s="358">
        <v>54.847499999999997</v>
      </c>
      <c r="E8" s="351">
        <v>290</v>
      </c>
      <c r="F8" s="354">
        <f t="shared" si="1"/>
        <v>15905.775</v>
      </c>
      <c r="G8" s="60" t="s">
        <v>880</v>
      </c>
      <c r="H8" s="56">
        <v>39724</v>
      </c>
    </row>
    <row r="9" spans="1:8" x14ac:dyDescent="0.25">
      <c r="A9" s="54">
        <v>39630</v>
      </c>
      <c r="B9" s="42">
        <v>0.01</v>
      </c>
      <c r="C9" s="352">
        <f t="shared" si="0"/>
        <v>1321.51</v>
      </c>
      <c r="D9" s="358">
        <v>54.683399999999999</v>
      </c>
      <c r="E9" s="351">
        <v>290</v>
      </c>
      <c r="F9" s="354">
        <f t="shared" si="1"/>
        <v>15858.186</v>
      </c>
      <c r="G9" s="60" t="s">
        <v>881</v>
      </c>
      <c r="H9" s="56">
        <v>39627</v>
      </c>
    </row>
    <row r="10" spans="1:8" x14ac:dyDescent="0.25">
      <c r="A10" s="54">
        <v>39508</v>
      </c>
      <c r="B10" s="42">
        <v>0.01</v>
      </c>
      <c r="C10" s="352">
        <f t="shared" si="0"/>
        <v>1316.95</v>
      </c>
      <c r="D10" s="358">
        <v>54.683399999999999</v>
      </c>
      <c r="E10" s="351">
        <v>289</v>
      </c>
      <c r="F10" s="354">
        <f t="shared" si="1"/>
        <v>15803.5026</v>
      </c>
      <c r="G10" s="60" t="s">
        <v>882</v>
      </c>
      <c r="H10" s="56">
        <v>39507</v>
      </c>
    </row>
    <row r="11" spans="1:8" x14ac:dyDescent="0.25">
      <c r="A11" s="54">
        <v>39114</v>
      </c>
      <c r="B11" s="42">
        <v>0.01</v>
      </c>
      <c r="C11" s="352">
        <f t="shared" si="0"/>
        <v>1310.4000000000001</v>
      </c>
      <c r="D11" s="358">
        <v>54.411299999999997</v>
      </c>
      <c r="E11" s="203">
        <v>289</v>
      </c>
      <c r="F11" s="352">
        <f t="shared" si="1"/>
        <v>15724.865699999998</v>
      </c>
      <c r="G11" s="60" t="s">
        <v>883</v>
      </c>
      <c r="H11" s="56">
        <v>39108</v>
      </c>
    </row>
    <row r="12" spans="1:8" x14ac:dyDescent="0.25">
      <c r="A12" s="54">
        <v>39022</v>
      </c>
      <c r="B12" s="42">
        <v>0.01</v>
      </c>
      <c r="C12" s="352">
        <f t="shared" si="0"/>
        <v>1300</v>
      </c>
      <c r="D12" s="358">
        <v>53.979500000000002</v>
      </c>
      <c r="E12" s="203">
        <v>289</v>
      </c>
      <c r="F12" s="352">
        <f t="shared" si="1"/>
        <v>15600.075500000001</v>
      </c>
      <c r="G12" s="60" t="s">
        <v>884</v>
      </c>
      <c r="H12" s="56">
        <v>39010</v>
      </c>
    </row>
    <row r="13" spans="1:8" x14ac:dyDescent="0.25">
      <c r="A13" s="54">
        <v>38899</v>
      </c>
      <c r="B13" s="42">
        <v>0.01</v>
      </c>
      <c r="C13" s="352">
        <f t="shared" si="0"/>
        <v>1295.5</v>
      </c>
      <c r="D13" s="358">
        <v>53.979500000000002</v>
      </c>
      <c r="E13" s="203">
        <v>288</v>
      </c>
      <c r="F13" s="352">
        <f t="shared" si="1"/>
        <v>15546.096000000001</v>
      </c>
      <c r="G13" s="60" t="s">
        <v>885</v>
      </c>
      <c r="H13" s="56">
        <v>38898</v>
      </c>
    </row>
    <row r="14" spans="1:8" x14ac:dyDescent="0.25">
      <c r="A14" s="54">
        <v>38657</v>
      </c>
      <c r="B14" s="42">
        <v>0.01</v>
      </c>
      <c r="C14" s="352">
        <f>INT(F14/12*100)/100</f>
        <v>1289.06</v>
      </c>
      <c r="D14" s="358">
        <v>53.710999999999999</v>
      </c>
      <c r="E14" s="351">
        <v>288</v>
      </c>
      <c r="F14" s="352">
        <f t="shared" si="1"/>
        <v>15468.768</v>
      </c>
      <c r="G14" s="60"/>
      <c r="H14" s="56"/>
    </row>
    <row r="15" spans="1:8" x14ac:dyDescent="0.25">
      <c r="A15" s="54">
        <v>38534</v>
      </c>
      <c r="B15" s="42">
        <v>0.01</v>
      </c>
      <c r="C15" s="352">
        <f t="shared" si="0"/>
        <v>1278.83</v>
      </c>
      <c r="D15" s="358">
        <v>53.284700000000001</v>
      </c>
      <c r="E15" s="203">
        <v>288</v>
      </c>
      <c r="F15" s="355">
        <v>15345.99</v>
      </c>
      <c r="G15" s="60"/>
      <c r="H15" s="56"/>
    </row>
    <row r="16" spans="1:8" x14ac:dyDescent="0.25">
      <c r="A16" s="54">
        <v>38384</v>
      </c>
      <c r="B16" s="42">
        <v>0.01</v>
      </c>
      <c r="C16" s="352">
        <f t="shared" si="0"/>
        <v>1272.47</v>
      </c>
      <c r="D16" s="358">
        <v>53.019599999999997</v>
      </c>
      <c r="E16" s="203">
        <v>288</v>
      </c>
      <c r="F16" s="355">
        <v>15269.64</v>
      </c>
      <c r="G16" s="60"/>
      <c r="H16" s="56"/>
    </row>
    <row r="17" spans="1:8" x14ac:dyDescent="0.25">
      <c r="A17" s="54">
        <v>37987</v>
      </c>
      <c r="B17" s="42">
        <v>0.01</v>
      </c>
      <c r="C17" s="352">
        <f t="shared" si="0"/>
        <v>1266.1300000000001</v>
      </c>
      <c r="D17" s="359">
        <v>52.755800000000001</v>
      </c>
      <c r="E17" s="203">
        <v>288</v>
      </c>
      <c r="F17" s="355">
        <v>15193.67</v>
      </c>
      <c r="G17" s="60"/>
      <c r="H17" s="56"/>
    </row>
    <row r="18" spans="1:8" x14ac:dyDescent="0.25">
      <c r="A18" s="54">
        <v>37591</v>
      </c>
      <c r="B18" s="42">
        <v>0.01</v>
      </c>
      <c r="C18" s="352">
        <f t="shared" si="0"/>
        <v>1259.83</v>
      </c>
      <c r="D18" s="359">
        <v>52.493000000000002</v>
      </c>
      <c r="E18" s="219">
        <v>288</v>
      </c>
      <c r="F18" s="355">
        <f t="shared" ref="F18:F47" si="2">ROUND(D18*E18,0)</f>
        <v>15118</v>
      </c>
      <c r="G18" s="60"/>
      <c r="H18" s="56"/>
    </row>
    <row r="19" spans="1:8" x14ac:dyDescent="0.25">
      <c r="A19" s="54">
        <v>37316</v>
      </c>
      <c r="B19" s="42">
        <v>0.01</v>
      </c>
      <c r="C19" s="352">
        <f t="shared" si="0"/>
        <v>1251.08</v>
      </c>
      <c r="D19" s="359">
        <v>52.128399999999999</v>
      </c>
      <c r="E19" s="219">
        <v>288</v>
      </c>
      <c r="F19" s="355">
        <f t="shared" si="2"/>
        <v>15013</v>
      </c>
      <c r="G19" s="60"/>
      <c r="H19" s="56"/>
    </row>
    <row r="20" spans="1:8" x14ac:dyDescent="0.25">
      <c r="A20" s="54">
        <v>37257</v>
      </c>
      <c r="B20" s="42">
        <v>0.01</v>
      </c>
      <c r="C20" s="352">
        <f>C21/6.55957</f>
        <v>1243.6150540355541</v>
      </c>
      <c r="D20" s="356">
        <f>D21/6.55957</f>
        <v>51.817420958995783</v>
      </c>
      <c r="E20" s="219">
        <v>288</v>
      </c>
      <c r="F20" s="355">
        <f t="shared" si="2"/>
        <v>14923</v>
      </c>
      <c r="G20" s="60" t="s">
        <v>955</v>
      </c>
      <c r="H20" s="56"/>
    </row>
    <row r="21" spans="1:8" x14ac:dyDescent="0.25">
      <c r="A21" s="54">
        <v>37196</v>
      </c>
      <c r="B21" s="42">
        <v>0.01</v>
      </c>
      <c r="C21" s="353">
        <f t="shared" si="0"/>
        <v>8157.58</v>
      </c>
      <c r="D21" s="353">
        <v>339.9</v>
      </c>
      <c r="E21" s="360">
        <v>288</v>
      </c>
      <c r="F21" s="362">
        <f t="shared" si="2"/>
        <v>97891</v>
      </c>
      <c r="G21" s="55"/>
      <c r="H21" s="56"/>
    </row>
    <row r="22" spans="1:8" x14ac:dyDescent="0.25">
      <c r="A22" s="54">
        <v>37012</v>
      </c>
      <c r="B22" s="42">
        <v>0.01</v>
      </c>
      <c r="C22" s="353">
        <f t="shared" si="0"/>
        <v>8101</v>
      </c>
      <c r="D22" s="353">
        <v>337.54</v>
      </c>
      <c r="E22" s="360">
        <v>288</v>
      </c>
      <c r="F22" s="362">
        <f t="shared" si="2"/>
        <v>97212</v>
      </c>
      <c r="G22" s="55"/>
      <c r="H22" s="56"/>
    </row>
    <row r="23" spans="1:8" x14ac:dyDescent="0.25">
      <c r="A23" s="54">
        <v>36861</v>
      </c>
      <c r="B23" s="42">
        <v>0.01</v>
      </c>
      <c r="C23" s="353">
        <f t="shared" si="0"/>
        <v>8004.66</v>
      </c>
      <c r="D23" s="353">
        <f>INT(33419*1.005)/100</f>
        <v>335.86</v>
      </c>
      <c r="E23" s="360">
        <v>286</v>
      </c>
      <c r="F23" s="362">
        <f t="shared" si="2"/>
        <v>96056</v>
      </c>
      <c r="G23" s="55"/>
      <c r="H23" s="56"/>
    </row>
    <row r="24" spans="1:8" x14ac:dyDescent="0.25">
      <c r="A24" s="54">
        <v>36495</v>
      </c>
      <c r="B24" s="42">
        <v>0.01</v>
      </c>
      <c r="C24" s="353">
        <f t="shared" si="0"/>
        <v>7964.83</v>
      </c>
      <c r="D24" s="353">
        <v>334.19</v>
      </c>
      <c r="E24" s="360">
        <v>286</v>
      </c>
      <c r="F24" s="362">
        <f t="shared" si="2"/>
        <v>95578</v>
      </c>
      <c r="G24" s="55"/>
      <c r="H24" s="56"/>
    </row>
    <row r="25" spans="1:8" x14ac:dyDescent="0.25">
      <c r="A25" s="54">
        <v>36342</v>
      </c>
      <c r="B25" s="42">
        <v>0.01</v>
      </c>
      <c r="C25" s="353">
        <f t="shared" si="0"/>
        <v>7937</v>
      </c>
      <c r="D25" s="353">
        <f>D24</f>
        <v>334.19</v>
      </c>
      <c r="E25" s="360">
        <v>285</v>
      </c>
      <c r="F25" s="362">
        <f t="shared" si="2"/>
        <v>95244</v>
      </c>
      <c r="G25" s="55"/>
      <c r="H25" s="56"/>
    </row>
    <row r="26" spans="1:8" x14ac:dyDescent="0.25">
      <c r="A26" s="54">
        <v>36251</v>
      </c>
      <c r="B26" s="42">
        <v>0.01</v>
      </c>
      <c r="C26" s="353">
        <f t="shared" si="0"/>
        <v>7819.08</v>
      </c>
      <c r="D26" s="353">
        <v>331.55</v>
      </c>
      <c r="E26" s="360">
        <v>283</v>
      </c>
      <c r="F26" s="362">
        <f t="shared" si="2"/>
        <v>93829</v>
      </c>
      <c r="G26" s="55"/>
      <c r="H26" s="56"/>
    </row>
    <row r="27" spans="1:8" x14ac:dyDescent="0.25">
      <c r="A27" s="54">
        <v>36100</v>
      </c>
      <c r="B27" s="42">
        <v>0.01</v>
      </c>
      <c r="C27" s="353">
        <f t="shared" si="0"/>
        <v>7752.66</v>
      </c>
      <c r="D27" s="353">
        <v>329.9</v>
      </c>
      <c r="E27" s="360">
        <v>282</v>
      </c>
      <c r="F27" s="362">
        <f t="shared" si="2"/>
        <v>93032</v>
      </c>
      <c r="G27" s="55"/>
      <c r="H27" s="56"/>
    </row>
    <row r="28" spans="1:8" x14ac:dyDescent="0.25">
      <c r="A28" s="54">
        <v>35977</v>
      </c>
      <c r="B28" s="42">
        <v>0.01</v>
      </c>
      <c r="C28" s="353">
        <f t="shared" si="0"/>
        <v>7714.58</v>
      </c>
      <c r="D28" s="353">
        <v>328.28</v>
      </c>
      <c r="E28" s="360">
        <v>282</v>
      </c>
      <c r="F28" s="362">
        <f t="shared" si="2"/>
        <v>92575</v>
      </c>
      <c r="G28" s="55"/>
      <c r="H28" s="56"/>
    </row>
    <row r="29" spans="1:8" x14ac:dyDescent="0.25">
      <c r="A29" s="54">
        <v>35886</v>
      </c>
      <c r="B29" s="42">
        <v>0.01</v>
      </c>
      <c r="C29" s="353">
        <f t="shared" si="0"/>
        <v>7659.83</v>
      </c>
      <c r="D29" s="353">
        <v>328.28</v>
      </c>
      <c r="E29" s="360">
        <v>280</v>
      </c>
      <c r="F29" s="362">
        <f t="shared" si="2"/>
        <v>91918</v>
      </c>
      <c r="G29" s="55"/>
      <c r="H29" s="56"/>
    </row>
    <row r="30" spans="1:8" x14ac:dyDescent="0.25">
      <c r="A30" s="54">
        <v>35796</v>
      </c>
      <c r="B30" s="42">
        <v>0.01</v>
      </c>
      <c r="C30" s="353">
        <f t="shared" si="0"/>
        <v>7599</v>
      </c>
      <c r="D30" s="353">
        <v>325.67</v>
      </c>
      <c r="E30" s="360">
        <v>280</v>
      </c>
      <c r="F30" s="362">
        <f t="shared" si="2"/>
        <v>91188</v>
      </c>
      <c r="G30" s="363" t="s">
        <v>954</v>
      </c>
      <c r="H30" s="53"/>
    </row>
    <row r="31" spans="1:8" x14ac:dyDescent="0.25">
      <c r="A31" s="128">
        <v>35704</v>
      </c>
      <c r="B31" s="42">
        <v>0.01</v>
      </c>
      <c r="C31" s="353">
        <f t="shared" ref="C31:C47" si="3">INT(F31/12*100)/100</f>
        <v>7083.33</v>
      </c>
      <c r="D31" s="353">
        <v>325.67</v>
      </c>
      <c r="E31" s="219">
        <v>261</v>
      </c>
      <c r="F31" s="365">
        <f t="shared" si="2"/>
        <v>85000</v>
      </c>
      <c r="G31" s="52"/>
      <c r="H31" s="53"/>
    </row>
    <row r="32" spans="1:8" x14ac:dyDescent="0.25">
      <c r="A32" s="128">
        <v>35490</v>
      </c>
      <c r="B32" s="42">
        <v>0.01</v>
      </c>
      <c r="C32" s="353">
        <f t="shared" si="3"/>
        <v>7048.08</v>
      </c>
      <c r="D32" s="353">
        <v>324.05</v>
      </c>
      <c r="E32" s="219">
        <v>261</v>
      </c>
      <c r="F32" s="365">
        <f t="shared" si="2"/>
        <v>84577</v>
      </c>
      <c r="G32" s="52"/>
      <c r="H32" s="53"/>
    </row>
    <row r="33" spans="1:8" x14ac:dyDescent="0.25">
      <c r="A33" s="78">
        <v>35004</v>
      </c>
      <c r="B33" s="42">
        <v>0.01</v>
      </c>
      <c r="C33" s="353">
        <f t="shared" si="3"/>
        <v>7013.08</v>
      </c>
      <c r="D33" s="353">
        <v>322.44</v>
      </c>
      <c r="E33" s="203">
        <v>261</v>
      </c>
      <c r="F33" s="365">
        <f t="shared" si="2"/>
        <v>84157</v>
      </c>
      <c r="G33" s="52"/>
      <c r="H33" s="53"/>
    </row>
    <row r="34" spans="1:8" x14ac:dyDescent="0.25">
      <c r="A34" s="78">
        <v>34759</v>
      </c>
      <c r="B34" s="42">
        <v>0.01</v>
      </c>
      <c r="C34" s="353">
        <f t="shared" si="3"/>
        <v>6916.25</v>
      </c>
      <c r="D34" s="353">
        <v>317.99</v>
      </c>
      <c r="E34" s="203">
        <v>261</v>
      </c>
      <c r="F34" s="365">
        <f t="shared" si="2"/>
        <v>82995</v>
      </c>
      <c r="G34" s="52"/>
      <c r="H34" s="361"/>
    </row>
    <row r="35" spans="1:8" x14ac:dyDescent="0.25">
      <c r="A35" s="78">
        <v>34669</v>
      </c>
      <c r="B35" s="42">
        <v>0.01</v>
      </c>
      <c r="C35" s="353">
        <f t="shared" si="3"/>
        <v>6834.25</v>
      </c>
      <c r="D35" s="353">
        <v>314.22000000000003</v>
      </c>
      <c r="E35" s="351">
        <v>261</v>
      </c>
      <c r="F35" s="365">
        <f t="shared" si="2"/>
        <v>82011</v>
      </c>
      <c r="G35" s="364" t="s">
        <v>959</v>
      </c>
      <c r="H35" s="56">
        <v>34534</v>
      </c>
    </row>
    <row r="36" spans="1:8" x14ac:dyDescent="0.25">
      <c r="A36" s="54">
        <v>34547</v>
      </c>
      <c r="B36" s="42">
        <v>0.01</v>
      </c>
      <c r="C36" s="353">
        <f t="shared" si="3"/>
        <v>6780.16</v>
      </c>
      <c r="D36" s="353">
        <v>311.73</v>
      </c>
      <c r="E36" s="351">
        <v>261</v>
      </c>
      <c r="F36" s="365">
        <f t="shared" si="2"/>
        <v>81362</v>
      </c>
      <c r="G36" s="364" t="s">
        <v>960</v>
      </c>
      <c r="H36" s="56">
        <v>34324</v>
      </c>
    </row>
    <row r="37" spans="1:8" x14ac:dyDescent="0.25">
      <c r="A37" s="54">
        <v>34335</v>
      </c>
      <c r="B37" s="42">
        <v>0.01</v>
      </c>
      <c r="C37" s="353">
        <f t="shared" si="3"/>
        <v>6746.41</v>
      </c>
      <c r="D37" s="353">
        <v>310.18</v>
      </c>
      <c r="E37" s="360">
        <v>261</v>
      </c>
      <c r="F37" s="365">
        <f t="shared" si="2"/>
        <v>80957</v>
      </c>
      <c r="G37" s="52"/>
      <c r="H37" s="53"/>
    </row>
    <row r="38" spans="1:8" x14ac:dyDescent="0.25">
      <c r="A38" s="54">
        <v>34001</v>
      </c>
      <c r="B38" s="42">
        <v>0.01</v>
      </c>
      <c r="C38" s="353">
        <f t="shared" si="3"/>
        <v>6679.66</v>
      </c>
      <c r="D38" s="353">
        <v>307.11</v>
      </c>
      <c r="E38" s="360">
        <v>261</v>
      </c>
      <c r="F38" s="365">
        <f t="shared" si="2"/>
        <v>80156</v>
      </c>
      <c r="G38" s="52"/>
      <c r="H38" s="53"/>
    </row>
    <row r="39" spans="1:8" x14ac:dyDescent="0.25">
      <c r="A39" s="54">
        <v>33878</v>
      </c>
      <c r="B39" s="42">
        <v>0.01</v>
      </c>
      <c r="C39" s="353">
        <f t="shared" si="3"/>
        <v>6566.33</v>
      </c>
      <c r="D39" s="353">
        <v>301.89999999999998</v>
      </c>
      <c r="E39" s="360">
        <v>261</v>
      </c>
      <c r="F39" s="365">
        <f t="shared" si="2"/>
        <v>78796</v>
      </c>
      <c r="G39" s="52"/>
      <c r="H39" s="53"/>
    </row>
    <row r="40" spans="1:8" x14ac:dyDescent="0.25">
      <c r="A40" s="54">
        <v>33635</v>
      </c>
      <c r="B40" s="42">
        <v>0.01</v>
      </c>
      <c r="C40" s="353">
        <f t="shared" si="3"/>
        <v>6478</v>
      </c>
      <c r="D40" s="353">
        <v>297.83999999999997</v>
      </c>
      <c r="E40" s="360">
        <v>261</v>
      </c>
      <c r="F40" s="365">
        <f t="shared" si="2"/>
        <v>77736</v>
      </c>
      <c r="G40" s="52"/>
      <c r="H40" s="53"/>
    </row>
    <row r="41" spans="1:8" x14ac:dyDescent="0.25">
      <c r="A41" s="54">
        <v>33543</v>
      </c>
      <c r="B41" s="42">
        <v>0.01</v>
      </c>
      <c r="C41" s="353">
        <f t="shared" si="3"/>
        <v>6396.25</v>
      </c>
      <c r="D41" s="353">
        <v>294.08</v>
      </c>
      <c r="E41" s="360">
        <v>261</v>
      </c>
      <c r="F41" s="365">
        <f t="shared" si="2"/>
        <v>76755</v>
      </c>
      <c r="G41" s="52"/>
      <c r="H41" s="53"/>
    </row>
    <row r="42" spans="1:8" x14ac:dyDescent="0.25">
      <c r="A42" s="54">
        <v>33451</v>
      </c>
      <c r="B42" s="42">
        <v>0.01</v>
      </c>
      <c r="C42" s="353">
        <f t="shared" si="3"/>
        <v>6333.16</v>
      </c>
      <c r="D42" s="353">
        <v>291.18</v>
      </c>
      <c r="E42" s="360">
        <v>261</v>
      </c>
      <c r="F42" s="365">
        <f t="shared" si="2"/>
        <v>75998</v>
      </c>
      <c r="G42" s="52"/>
      <c r="H42" s="53"/>
    </row>
    <row r="43" spans="1:8" x14ac:dyDescent="0.25">
      <c r="A43" s="54">
        <v>33270</v>
      </c>
      <c r="B43" s="42">
        <v>0.01</v>
      </c>
      <c r="C43" s="353">
        <f t="shared" si="3"/>
        <v>6253.33</v>
      </c>
      <c r="D43" s="353">
        <v>289.73</v>
      </c>
      <c r="E43" s="219">
        <v>259</v>
      </c>
      <c r="F43" s="365">
        <f t="shared" si="2"/>
        <v>75040</v>
      </c>
      <c r="G43" s="52"/>
      <c r="H43" s="53"/>
    </row>
    <row r="44" spans="1:8" x14ac:dyDescent="0.25">
      <c r="A44" s="54">
        <v>33208</v>
      </c>
      <c r="B44" s="42">
        <v>0.01</v>
      </c>
      <c r="C44" s="353">
        <f t="shared" si="3"/>
        <v>6132.58</v>
      </c>
      <c r="D44" s="353">
        <v>289.73</v>
      </c>
      <c r="E44" s="219">
        <v>254</v>
      </c>
      <c r="F44" s="365">
        <f t="shared" si="2"/>
        <v>73591</v>
      </c>
      <c r="G44" s="52"/>
      <c r="H44" s="53"/>
    </row>
    <row r="45" spans="1:8" x14ac:dyDescent="0.25">
      <c r="A45" s="128">
        <v>32964</v>
      </c>
      <c r="B45" s="42">
        <v>0.01</v>
      </c>
      <c r="C45" s="353">
        <f t="shared" si="3"/>
        <v>6055.16</v>
      </c>
      <c r="D45" s="353">
        <v>286.07</v>
      </c>
      <c r="E45" s="203">
        <v>254</v>
      </c>
      <c r="F45" s="365">
        <f t="shared" si="2"/>
        <v>72662</v>
      </c>
      <c r="G45" s="52"/>
      <c r="H45" s="53"/>
    </row>
    <row r="46" spans="1:8" x14ac:dyDescent="0.25">
      <c r="A46" s="128">
        <v>32874</v>
      </c>
      <c r="B46" s="42">
        <v>0.01</v>
      </c>
      <c r="C46" s="353">
        <f t="shared" si="3"/>
        <v>5983.83</v>
      </c>
      <c r="D46" s="353">
        <v>282.7</v>
      </c>
      <c r="E46" s="203">
        <v>254</v>
      </c>
      <c r="F46" s="365">
        <f t="shared" si="2"/>
        <v>71806</v>
      </c>
      <c r="G46" s="52"/>
      <c r="H46" s="53"/>
    </row>
    <row r="47" spans="1:8" x14ac:dyDescent="0.25">
      <c r="A47" s="78">
        <v>32752</v>
      </c>
      <c r="B47" s="42">
        <v>0.01</v>
      </c>
      <c r="C47" s="353">
        <f t="shared" si="3"/>
        <v>5954</v>
      </c>
      <c r="D47" s="353">
        <v>281.29000000000002</v>
      </c>
      <c r="E47" s="351">
        <v>254</v>
      </c>
      <c r="F47" s="365">
        <f t="shared" si="2"/>
        <v>71448</v>
      </c>
      <c r="G47" s="52"/>
      <c r="H47" s="53"/>
    </row>
    <row r="48" spans="1:8" x14ac:dyDescent="0.25">
      <c r="A48" s="78">
        <v>32409</v>
      </c>
      <c r="B48" s="42">
        <v>0.01</v>
      </c>
      <c r="C48" s="353">
        <v>5734</v>
      </c>
      <c r="D48" s="353"/>
      <c r="E48" s="351"/>
      <c r="F48" s="365"/>
      <c r="G48" s="52"/>
      <c r="H48" s="53"/>
    </row>
    <row r="49" spans="1:8" x14ac:dyDescent="0.25">
      <c r="A49" s="78">
        <v>32223</v>
      </c>
      <c r="B49" s="42">
        <v>0.01</v>
      </c>
      <c r="C49" s="353">
        <v>5677.75</v>
      </c>
      <c r="D49" s="353"/>
      <c r="E49" s="351"/>
      <c r="F49" s="365"/>
      <c r="G49" s="52"/>
      <c r="H49" s="53"/>
    </row>
    <row r="50" spans="1:8" x14ac:dyDescent="0.25">
      <c r="A50" s="78">
        <v>32013</v>
      </c>
      <c r="B50" s="42">
        <v>0.01</v>
      </c>
      <c r="C50" s="353">
        <v>5621.5</v>
      </c>
      <c r="D50" s="353"/>
      <c r="E50" s="351"/>
      <c r="F50" s="365"/>
      <c r="G50" s="52"/>
      <c r="H50" s="53"/>
    </row>
    <row r="51" spans="1:8" x14ac:dyDescent="0.25">
      <c r="A51" s="78">
        <v>31920</v>
      </c>
      <c r="B51" s="42">
        <v>0.01</v>
      </c>
      <c r="C51" s="353">
        <v>5594</v>
      </c>
      <c r="D51" s="353"/>
      <c r="E51" s="351"/>
      <c r="F51" s="365"/>
      <c r="G51" s="52"/>
      <c r="H51" s="53"/>
    </row>
    <row r="52" spans="1:8" x14ac:dyDescent="0.25">
      <c r="A52" s="78">
        <v>31858</v>
      </c>
      <c r="B52" s="42">
        <v>0.01</v>
      </c>
      <c r="C52" s="353">
        <v>5539</v>
      </c>
      <c r="D52" s="353"/>
      <c r="E52" s="351"/>
      <c r="F52" s="365"/>
      <c r="G52" s="52"/>
      <c r="H52" s="53"/>
    </row>
    <row r="53" spans="1:8" x14ac:dyDescent="0.25">
      <c r="A53" s="78">
        <v>31461</v>
      </c>
      <c r="B53" s="42">
        <v>0.01</v>
      </c>
      <c r="C53" s="353">
        <v>5505.83</v>
      </c>
      <c r="D53" s="353"/>
      <c r="E53" s="351"/>
      <c r="F53" s="365"/>
      <c r="G53" s="52"/>
      <c r="H53" s="53"/>
    </row>
    <row r="54" spans="1:8" x14ac:dyDescent="0.25">
      <c r="A54" s="78">
        <v>31368</v>
      </c>
      <c r="B54" s="42">
        <v>0.01</v>
      </c>
      <c r="C54" s="353">
        <v>5461.75</v>
      </c>
      <c r="D54" s="353"/>
      <c r="E54" s="351"/>
      <c r="F54" s="365"/>
      <c r="G54" s="52"/>
      <c r="H54" s="53"/>
    </row>
    <row r="55" spans="1:8" x14ac:dyDescent="0.25">
      <c r="A55" s="78">
        <v>31244</v>
      </c>
      <c r="B55" s="42">
        <v>0.01</v>
      </c>
      <c r="C55" s="353">
        <v>5383.5</v>
      </c>
      <c r="D55" s="353"/>
      <c r="E55" s="351"/>
      <c r="F55" s="365"/>
      <c r="G55" s="52"/>
      <c r="H55" s="53"/>
    </row>
    <row r="56" spans="1:8" x14ac:dyDescent="0.25">
      <c r="A56" s="78">
        <v>31092</v>
      </c>
      <c r="B56" s="42">
        <v>0.01</v>
      </c>
      <c r="C56" s="353">
        <v>5304.91</v>
      </c>
      <c r="D56" s="353"/>
      <c r="E56" s="351"/>
      <c r="F56" s="365"/>
      <c r="G56" s="52"/>
      <c r="H56" s="53"/>
    </row>
    <row r="57" spans="1:8" x14ac:dyDescent="0.25">
      <c r="A57" s="78">
        <v>30999</v>
      </c>
      <c r="B57" s="42">
        <v>0.01</v>
      </c>
      <c r="C57" s="353">
        <v>5226.58</v>
      </c>
      <c r="D57" s="353"/>
      <c r="E57" s="351"/>
      <c r="F57" s="365"/>
      <c r="G57" s="52"/>
      <c r="H57" s="53"/>
    </row>
    <row r="58" spans="1:8" x14ac:dyDescent="0.25">
      <c r="A58" s="78">
        <v>30782</v>
      </c>
      <c r="B58" s="42">
        <v>0.01</v>
      </c>
      <c r="C58" s="353">
        <v>5125.16</v>
      </c>
      <c r="D58" s="353"/>
      <c r="E58" s="351"/>
      <c r="F58" s="365"/>
      <c r="G58" s="52"/>
      <c r="H58" s="53"/>
    </row>
    <row r="59" spans="1:8" x14ac:dyDescent="0.25">
      <c r="A59" s="78">
        <v>30689</v>
      </c>
      <c r="B59" s="42">
        <v>0.01</v>
      </c>
      <c r="C59" s="353">
        <v>5074.25</v>
      </c>
      <c r="D59" s="353"/>
      <c r="E59" s="351"/>
      <c r="F59" s="365"/>
      <c r="G59" s="52"/>
      <c r="H59" s="53"/>
    </row>
    <row r="60" spans="1:8" x14ac:dyDescent="0.25">
      <c r="A60" s="78">
        <v>30627</v>
      </c>
      <c r="B60" s="42">
        <v>0.01</v>
      </c>
      <c r="C60" s="353">
        <v>4983.75</v>
      </c>
      <c r="D60" s="353"/>
      <c r="E60" s="351"/>
      <c r="F60" s="365"/>
      <c r="G60" s="52"/>
      <c r="H60" s="53"/>
    </row>
    <row r="61" spans="1:8" x14ac:dyDescent="0.25">
      <c r="A61" s="78">
        <v>30503</v>
      </c>
      <c r="B61" s="42">
        <v>0.01</v>
      </c>
      <c r="C61" s="353">
        <v>4843</v>
      </c>
      <c r="D61" s="353"/>
      <c r="E61" s="351"/>
      <c r="F61" s="365"/>
      <c r="G61" s="52"/>
      <c r="H61" s="53"/>
    </row>
    <row r="62" spans="1:8" x14ac:dyDescent="0.25">
      <c r="A62" s="78">
        <v>30410</v>
      </c>
      <c r="B62" s="42">
        <v>0.01</v>
      </c>
      <c r="C62" s="353">
        <v>4751.66</v>
      </c>
      <c r="D62" s="53"/>
      <c r="E62" s="53"/>
      <c r="F62" s="53"/>
      <c r="G62" s="52"/>
      <c r="H62" s="53"/>
    </row>
    <row r="63" spans="1:8" x14ac:dyDescent="0.25">
      <c r="A63" s="78">
        <v>30317</v>
      </c>
      <c r="B63" s="42">
        <v>0.01</v>
      </c>
      <c r="C63" s="353">
        <v>4629.41</v>
      </c>
      <c r="D63" s="53"/>
      <c r="E63" s="53"/>
      <c r="F63" s="53"/>
      <c r="G63" s="52"/>
      <c r="H63" s="53"/>
    </row>
    <row r="64" spans="1:8" x14ac:dyDescent="0.25">
      <c r="A64" s="78">
        <v>30286</v>
      </c>
      <c r="B64" s="42">
        <v>0.01</v>
      </c>
      <c r="C64" s="353">
        <v>4535.08</v>
      </c>
      <c r="D64" s="53"/>
      <c r="E64" s="53"/>
      <c r="F64" s="53"/>
      <c r="G64" s="52"/>
      <c r="H64" s="53"/>
    </row>
    <row r="65" spans="1:8" x14ac:dyDescent="0.25">
      <c r="A65" s="78">
        <v>30256</v>
      </c>
      <c r="B65" s="42">
        <v>0.01</v>
      </c>
      <c r="C65" s="353">
        <v>4485.25</v>
      </c>
      <c r="D65" s="42"/>
      <c r="E65" s="42"/>
      <c r="F65" s="42"/>
      <c r="G65" s="50" t="s">
        <v>946</v>
      </c>
      <c r="H65" s="51">
        <v>30260</v>
      </c>
    </row>
    <row r="66" spans="1:8" x14ac:dyDescent="0.25">
      <c r="A66" s="48"/>
      <c r="B66" s="42"/>
      <c r="C66" s="42"/>
      <c r="D66" s="42"/>
      <c r="E66" s="42"/>
      <c r="F66" s="42"/>
      <c r="G66" s="36"/>
      <c r="H66" s="23"/>
    </row>
    <row r="67" spans="1:8" x14ac:dyDescent="0.25">
      <c r="A67" s="48"/>
      <c r="B67" s="42"/>
      <c r="C67" s="42"/>
      <c r="D67" s="42"/>
      <c r="E67" s="42"/>
      <c r="F67" s="42"/>
      <c r="G67" s="36"/>
      <c r="H67" s="23"/>
    </row>
    <row r="68" spans="1:8" x14ac:dyDescent="0.25">
      <c r="A68" s="48"/>
      <c r="B68" s="59" t="s">
        <v>497</v>
      </c>
      <c r="C68" s="42"/>
      <c r="D68" s="42"/>
      <c r="E68" s="42"/>
      <c r="F68" s="42"/>
      <c r="G68" s="36"/>
      <c r="H68" s="23"/>
    </row>
    <row r="69" spans="1:8" x14ac:dyDescent="0.25">
      <c r="A69" s="48"/>
      <c r="B69" s="58" t="s">
        <v>505</v>
      </c>
      <c r="C69" s="42"/>
      <c r="D69" s="42"/>
      <c r="E69" s="42"/>
      <c r="F69" s="42"/>
      <c r="G69" s="36"/>
      <c r="H69" s="23"/>
    </row>
    <row r="70" spans="1:8" x14ac:dyDescent="0.25">
      <c r="A70" s="49"/>
      <c r="B70" s="280" t="s">
        <v>962</v>
      </c>
      <c r="G70" s="35"/>
      <c r="H70" s="22"/>
    </row>
    <row r="71" spans="1:8" x14ac:dyDescent="0.25">
      <c r="B71" s="327"/>
      <c r="C71" s="23"/>
      <c r="D71" s="23"/>
      <c r="E71" s="23"/>
      <c r="F71" s="23"/>
    </row>
    <row r="72" spans="1:8" x14ac:dyDescent="0.25">
      <c r="B72" s="343" t="s">
        <v>199</v>
      </c>
      <c r="C72" s="23"/>
      <c r="D72" s="23"/>
      <c r="E72" s="23"/>
      <c r="F72" s="23"/>
    </row>
    <row r="73" spans="1:8" x14ac:dyDescent="0.25">
      <c r="B73" s="5" t="s">
        <v>886</v>
      </c>
      <c r="C73" s="327"/>
      <c r="D73" s="327"/>
      <c r="E73" s="327"/>
      <c r="F73" s="327"/>
    </row>
    <row r="74" spans="1:8" x14ac:dyDescent="0.25">
      <c r="B74" t="s">
        <v>961</v>
      </c>
      <c r="C74" s="327"/>
      <c r="D74" s="327"/>
      <c r="E74" s="327"/>
      <c r="F74" s="327"/>
    </row>
    <row r="75" spans="1:8" x14ac:dyDescent="0.25">
      <c r="C75" s="327"/>
      <c r="D75" s="327"/>
      <c r="E75" s="327"/>
      <c r="F75" s="327"/>
    </row>
    <row r="76" spans="1:8" x14ac:dyDescent="0.25">
      <c r="B76" s="18" t="s">
        <v>168</v>
      </c>
    </row>
    <row r="77" spans="1:8" x14ac:dyDescent="0.25">
      <c r="B77" t="s">
        <v>945</v>
      </c>
    </row>
    <row r="78" spans="1:8" x14ac:dyDescent="0.25">
      <c r="B78" t="s">
        <v>947</v>
      </c>
    </row>
    <row r="79" spans="1:8" x14ac:dyDescent="0.25">
      <c r="B79" t="s">
        <v>948</v>
      </c>
    </row>
    <row r="80" spans="1:8" x14ac:dyDescent="0.25">
      <c r="B80" t="s">
        <v>949</v>
      </c>
    </row>
    <row r="81" spans="2:2" x14ac:dyDescent="0.25">
      <c r="B81" t="s">
        <v>950</v>
      </c>
    </row>
    <row r="83" spans="2:2" x14ac:dyDescent="0.25">
      <c r="B83" s="18" t="s">
        <v>958</v>
      </c>
    </row>
    <row r="84" spans="2:2" x14ac:dyDescent="0.25">
      <c r="B84" s="89" t="s">
        <v>956</v>
      </c>
    </row>
    <row r="85" spans="2:2" x14ac:dyDescent="0.25">
      <c r="B85" s="89" t="s">
        <v>957</v>
      </c>
    </row>
  </sheetData>
  <hyperlinks>
    <hyperlink ref="B73" r:id="rId1"/>
  </hyperlinks>
  <pageMargins left="0.7" right="0.7" top="0.75" bottom="0.75" header="0.3" footer="0.3"/>
  <pageSetup paperSize="9" orientation="portrait" r:id="rId2"/>
  <ignoredErrors>
    <ignoredError sqref="C20" formula="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pane xSplit="1" ySplit="2" topLeftCell="B3" activePane="bottomRight" state="frozen"/>
      <selection pane="topRight" activeCell="B1" sqref="B1"/>
      <selection pane="bottomLeft" activeCell="A2" sqref="A2"/>
      <selection pane="bottomRight" activeCell="D1" sqref="D1"/>
    </sheetView>
  </sheetViews>
  <sheetFormatPr baseColWidth="10" defaultRowHeight="15" x14ac:dyDescent="0.25"/>
  <cols>
    <col min="1" max="2" width="11.28515625" customWidth="1"/>
    <col min="6" max="6" width="18.140625" customWidth="1"/>
    <col min="9" max="9" width="27.7109375" customWidth="1"/>
    <col min="10" max="10" width="16.85546875" customWidth="1"/>
  </cols>
  <sheetData>
    <row r="1" spans="1:11" x14ac:dyDescent="0.25">
      <c r="A1" t="s">
        <v>582</v>
      </c>
      <c r="B1" t="s">
        <v>704</v>
      </c>
      <c r="C1" t="s">
        <v>705</v>
      </c>
      <c r="D1" t="s">
        <v>706</v>
      </c>
      <c r="E1" t="s">
        <v>707</v>
      </c>
      <c r="F1" t="s">
        <v>708</v>
      </c>
      <c r="G1" t="s">
        <v>709</v>
      </c>
      <c r="H1" t="s">
        <v>710</v>
      </c>
    </row>
    <row r="2" spans="1:11" ht="48.75" customHeight="1" x14ac:dyDescent="0.25">
      <c r="A2" s="32" t="s">
        <v>185</v>
      </c>
      <c r="B2" s="268" t="s">
        <v>356</v>
      </c>
      <c r="C2" s="268" t="s">
        <v>359</v>
      </c>
      <c r="D2" s="268" t="s">
        <v>360</v>
      </c>
      <c r="E2" s="263" t="s">
        <v>675</v>
      </c>
      <c r="F2" s="263" t="s">
        <v>676</v>
      </c>
      <c r="G2" s="268" t="s">
        <v>357</v>
      </c>
      <c r="H2" s="268" t="s">
        <v>358</v>
      </c>
      <c r="I2" s="268" t="s">
        <v>181</v>
      </c>
      <c r="J2" s="268" t="s">
        <v>196</v>
      </c>
      <c r="K2" s="21"/>
    </row>
    <row r="3" spans="1:11" x14ac:dyDescent="0.25">
      <c r="A3" s="28">
        <v>40544</v>
      </c>
      <c r="B3" s="23">
        <v>4.2500000000000003E-2</v>
      </c>
      <c r="C3" s="23">
        <v>4.2500000000000003E-2</v>
      </c>
      <c r="D3" s="23">
        <v>9.35E-2</v>
      </c>
      <c r="E3" s="23">
        <v>2.5499999999999998E-2</v>
      </c>
      <c r="F3" s="23">
        <v>2.9499999999999998E-2</v>
      </c>
      <c r="G3" s="26">
        <v>7604</v>
      </c>
      <c r="H3" s="26">
        <v>15185</v>
      </c>
      <c r="I3" s="24"/>
      <c r="J3" s="22"/>
      <c r="K3" s="22"/>
    </row>
    <row r="4" spans="1:11" x14ac:dyDescent="0.25">
      <c r="A4" s="28">
        <v>40179</v>
      </c>
      <c r="B4" s="23">
        <v>4.2500000000000003E-2</v>
      </c>
      <c r="C4" s="23">
        <v>4.2500000000000003E-2</v>
      </c>
      <c r="D4" s="23">
        <v>9.35E-2</v>
      </c>
      <c r="E4" s="23">
        <v>2.5499999999999998E-2</v>
      </c>
      <c r="F4" s="23">
        <v>2.9499999999999998E-2</v>
      </c>
      <c r="G4" s="26">
        <v>7491</v>
      </c>
      <c r="H4" s="26">
        <v>14960</v>
      </c>
      <c r="I4" s="24"/>
      <c r="J4" s="22"/>
      <c r="K4" s="22"/>
    </row>
    <row r="5" spans="1:11" x14ac:dyDescent="0.25">
      <c r="A5" s="28">
        <v>39814</v>
      </c>
      <c r="B5" s="23">
        <v>4.2500000000000003E-2</v>
      </c>
      <c r="C5" s="23">
        <v>4.2500000000000003E-2</v>
      </c>
      <c r="D5" s="23">
        <v>9.35E-2</v>
      </c>
      <c r="E5" s="23">
        <v>2.5499999999999998E-2</v>
      </c>
      <c r="F5" s="23">
        <v>2.9499999999999998E-2</v>
      </c>
      <c r="G5" s="26">
        <v>7461</v>
      </c>
      <c r="H5" s="26">
        <v>14902</v>
      </c>
      <c r="I5" s="24"/>
      <c r="J5" s="22"/>
      <c r="K5" s="22"/>
    </row>
    <row r="6" spans="1:11" x14ac:dyDescent="0.25">
      <c r="A6" s="28">
        <v>39448</v>
      </c>
      <c r="B6" s="23">
        <v>4.2500000000000003E-2</v>
      </c>
      <c r="C6" s="23">
        <v>4.2500000000000003E-2</v>
      </c>
      <c r="D6" s="23">
        <v>9.35E-2</v>
      </c>
      <c r="E6" s="23">
        <v>2.5499999999999998E-2</v>
      </c>
      <c r="F6" s="23">
        <v>2.9499999999999998E-2</v>
      </c>
      <c r="G6" s="26">
        <v>7250</v>
      </c>
      <c r="H6" s="26">
        <v>14481</v>
      </c>
      <c r="I6" s="24"/>
      <c r="J6" s="22"/>
      <c r="K6" s="22"/>
    </row>
    <row r="7" spans="1:11" x14ac:dyDescent="0.25">
      <c r="A7" s="28">
        <v>39083</v>
      </c>
      <c r="B7" s="23">
        <v>4.2500000000000003E-2</v>
      </c>
      <c r="C7" s="23">
        <v>4.2500000000000003E-2</v>
      </c>
      <c r="D7" s="23">
        <v>9.35E-2</v>
      </c>
      <c r="E7" s="23">
        <v>2.5499999999999998E-2</v>
      </c>
      <c r="F7" s="23">
        <v>2.9499999999999998E-2</v>
      </c>
      <c r="G7" s="26">
        <v>7156</v>
      </c>
      <c r="H7" s="26">
        <v>14295</v>
      </c>
      <c r="I7" s="24"/>
      <c r="J7" s="22"/>
      <c r="K7" s="22"/>
    </row>
    <row r="8" spans="1:11" x14ac:dyDescent="0.25">
      <c r="A8" s="28">
        <v>38718</v>
      </c>
      <c r="B8" s="23">
        <v>4.2500000000000003E-2</v>
      </c>
      <c r="C8" s="23">
        <v>4.2500000000000003E-2</v>
      </c>
      <c r="D8" s="23">
        <v>9.35E-2</v>
      </c>
      <c r="E8" s="23">
        <v>2.5499999999999998E-2</v>
      </c>
      <c r="F8" s="23">
        <v>2.9499999999999998E-2</v>
      </c>
      <c r="G8" s="26">
        <v>7029</v>
      </c>
      <c r="H8" s="26">
        <v>14042</v>
      </c>
      <c r="I8" s="24"/>
      <c r="J8" s="22"/>
      <c r="K8" s="22"/>
    </row>
    <row r="9" spans="1:11" x14ac:dyDescent="0.25">
      <c r="A9" s="28">
        <v>38353</v>
      </c>
      <c r="B9" s="23">
        <v>4.2500000000000003E-2</v>
      </c>
      <c r="C9" s="23">
        <v>4.2500000000000003E-2</v>
      </c>
      <c r="D9" s="23">
        <v>9.35E-2</v>
      </c>
      <c r="E9" s="23">
        <v>2.5499999999999998E-2</v>
      </c>
      <c r="F9" s="23">
        <v>2.9499999999999998E-2</v>
      </c>
      <c r="G9" s="26">
        <v>6904</v>
      </c>
      <c r="H9" s="26">
        <v>13793</v>
      </c>
      <c r="I9" s="24"/>
      <c r="J9" s="22"/>
      <c r="K9" s="22"/>
    </row>
    <row r="10" spans="1:11" x14ac:dyDescent="0.25">
      <c r="A10" s="28">
        <v>37987</v>
      </c>
      <c r="B10" s="23">
        <v>4.2500000000000003E-2</v>
      </c>
      <c r="C10" s="23">
        <v>4.2500000000000003E-2</v>
      </c>
      <c r="D10" s="23">
        <v>9.35E-2</v>
      </c>
      <c r="E10" s="23">
        <v>2.5499999999999998E-2</v>
      </c>
      <c r="F10" s="23">
        <v>2.9499999999999998E-2</v>
      </c>
      <c r="G10" s="26">
        <v>6789</v>
      </c>
      <c r="H10" s="26">
        <v>13563</v>
      </c>
      <c r="I10" s="24"/>
      <c r="J10" s="22"/>
      <c r="K10" s="22"/>
    </row>
    <row r="11" spans="1:11" x14ac:dyDescent="0.25">
      <c r="A11" s="28">
        <v>37622</v>
      </c>
      <c r="B11" s="23">
        <v>4.2500000000000003E-2</v>
      </c>
      <c r="C11" s="23">
        <v>4.2500000000000003E-2</v>
      </c>
      <c r="D11" s="23">
        <v>9.35E-2</v>
      </c>
      <c r="E11" s="23">
        <v>2.5499999999999998E-2</v>
      </c>
      <c r="F11" s="23">
        <v>2.9499999999999998E-2</v>
      </c>
      <c r="G11" s="26">
        <v>6675</v>
      </c>
      <c r="H11" s="26">
        <v>13337</v>
      </c>
      <c r="I11" s="24"/>
      <c r="J11" s="22"/>
      <c r="K11" s="22"/>
    </row>
    <row r="12" spans="1:11" x14ac:dyDescent="0.25">
      <c r="A12" s="28">
        <v>37257</v>
      </c>
      <c r="B12" s="23">
        <v>4.2500000000000003E-2</v>
      </c>
      <c r="C12" s="23">
        <v>4.2500000000000003E-2</v>
      </c>
      <c r="D12" s="23">
        <v>9.35E-2</v>
      </c>
      <c r="E12" s="23">
        <v>2.5499999999999998E-2</v>
      </c>
      <c r="F12" s="23">
        <v>2.9499999999999998E-2</v>
      </c>
      <c r="G12" s="26">
        <v>6563</v>
      </c>
      <c r="H12" s="26">
        <v>13113</v>
      </c>
      <c r="I12" s="24"/>
      <c r="J12" s="22"/>
      <c r="K12" s="22"/>
    </row>
    <row r="13" spans="1:11" x14ac:dyDescent="0.25">
      <c r="A13" s="28">
        <v>36892</v>
      </c>
      <c r="B13" s="23">
        <v>4.2500000000000003E-2</v>
      </c>
      <c r="C13" s="23">
        <v>4.2500000000000003E-2</v>
      </c>
      <c r="D13" s="23">
        <v>9.35E-2</v>
      </c>
      <c r="E13" s="23">
        <v>2.5499999999999998E-2</v>
      </c>
      <c r="F13" s="23">
        <v>2.9499999999999998E-2</v>
      </c>
      <c r="G13" s="29">
        <v>6459.26</v>
      </c>
      <c r="H13" s="29">
        <v>12906.33</v>
      </c>
      <c r="I13" s="24"/>
      <c r="J13" s="22"/>
      <c r="K13" s="22"/>
    </row>
    <row r="14" spans="1:11" x14ac:dyDescent="0.25">
      <c r="A14" s="28">
        <v>36526</v>
      </c>
      <c r="B14" s="23">
        <v>4.2500000000000003E-2</v>
      </c>
      <c r="C14" s="23">
        <v>4.2500000000000003E-2</v>
      </c>
      <c r="D14" s="23">
        <v>9.35E-2</v>
      </c>
      <c r="E14" s="23">
        <v>2.5499999999999998E-2</v>
      </c>
      <c r="F14" s="23">
        <v>2.9499999999999998E-2</v>
      </c>
      <c r="G14" s="27">
        <v>41781</v>
      </c>
      <c r="H14" s="27">
        <v>83480</v>
      </c>
      <c r="I14" s="24" t="s">
        <v>365</v>
      </c>
      <c r="J14" s="25">
        <v>36525</v>
      </c>
      <c r="K14" s="22"/>
    </row>
    <row r="15" spans="1:11" x14ac:dyDescent="0.25">
      <c r="A15" s="28">
        <v>36161</v>
      </c>
      <c r="B15" s="23">
        <v>4.2500000000000003E-2</v>
      </c>
      <c r="C15" s="23">
        <v>4.2500000000000003E-2</v>
      </c>
      <c r="D15" s="23">
        <v>9.35E-2</v>
      </c>
      <c r="E15" s="23">
        <v>2.5499999999999998E-2</v>
      </c>
      <c r="F15" s="23">
        <v>2.9499999999999998E-2</v>
      </c>
      <c r="G15" s="27">
        <v>41570</v>
      </c>
      <c r="H15" s="27">
        <v>83060</v>
      </c>
      <c r="I15" s="24" t="s">
        <v>364</v>
      </c>
      <c r="J15" s="25">
        <v>36160</v>
      </c>
      <c r="K15" s="22"/>
    </row>
    <row r="16" spans="1:11" x14ac:dyDescent="0.25">
      <c r="A16" s="28">
        <v>35796</v>
      </c>
      <c r="B16" s="23">
        <v>4.2500000000000003E-2</v>
      </c>
      <c r="C16" s="23">
        <v>4.2500000000000003E-2</v>
      </c>
      <c r="D16" s="23">
        <v>9.35E-2</v>
      </c>
      <c r="E16" s="23">
        <v>2.5499999999999998E-2</v>
      </c>
      <c r="F16" s="23">
        <v>2.9499999999999998E-2</v>
      </c>
      <c r="G16" s="27">
        <v>41231</v>
      </c>
      <c r="H16" s="27">
        <v>82390</v>
      </c>
      <c r="I16" s="24" t="s">
        <v>363</v>
      </c>
      <c r="J16" s="25">
        <v>35795</v>
      </c>
      <c r="K16" s="22"/>
    </row>
    <row r="17" spans="1:11" x14ac:dyDescent="0.25">
      <c r="A17" s="28">
        <v>35431</v>
      </c>
      <c r="B17" s="23">
        <v>4.2500000000000003E-2</v>
      </c>
      <c r="C17" s="23">
        <v>4.2500000000000003E-2</v>
      </c>
      <c r="D17" s="23">
        <v>9.35E-2</v>
      </c>
      <c r="E17" s="23">
        <v>2.5499999999999998E-2</v>
      </c>
      <c r="F17" s="23">
        <v>2.9499999999999998E-2</v>
      </c>
      <c r="G17" s="27">
        <v>40780</v>
      </c>
      <c r="H17" s="27">
        <v>81490</v>
      </c>
      <c r="I17" s="24" t="s">
        <v>362</v>
      </c>
      <c r="J17" s="25">
        <v>35241</v>
      </c>
      <c r="K17" s="22"/>
    </row>
    <row r="18" spans="1:11" x14ac:dyDescent="0.25">
      <c r="A18" s="28">
        <v>35065</v>
      </c>
      <c r="B18" s="23">
        <v>4.2500000000000003E-2</v>
      </c>
      <c r="C18" s="23">
        <v>4.2500000000000003E-2</v>
      </c>
      <c r="D18" s="23">
        <v>9.35E-2</v>
      </c>
      <c r="E18" s="23">
        <v>2.5499999999999998E-2</v>
      </c>
      <c r="F18" s="23">
        <v>2.9499999999999998E-2</v>
      </c>
      <c r="G18" s="27">
        <v>40010</v>
      </c>
      <c r="H18" s="27">
        <v>79970</v>
      </c>
      <c r="I18" s="24"/>
      <c r="J18" s="25"/>
      <c r="K18" s="22"/>
    </row>
    <row r="19" spans="1:11" x14ac:dyDescent="0.25">
      <c r="A19" s="28">
        <v>34700</v>
      </c>
      <c r="B19" s="23">
        <v>4.2500000000000003E-2</v>
      </c>
      <c r="C19" s="23">
        <v>4.2500000000000003E-2</v>
      </c>
      <c r="D19" s="23">
        <v>9.35E-2</v>
      </c>
      <c r="E19" s="23">
        <v>2.5499999999999998E-2</v>
      </c>
      <c r="F19" s="23">
        <v>2.9499999999999998E-2</v>
      </c>
      <c r="G19" s="284"/>
      <c r="H19" s="284"/>
      <c r="I19" s="24"/>
      <c r="J19" s="25"/>
      <c r="K19" s="22"/>
    </row>
    <row r="20" spans="1:11" x14ac:dyDescent="0.25">
      <c r="A20" s="28">
        <v>34335</v>
      </c>
      <c r="B20" s="23">
        <v>4.2500000000000003E-2</v>
      </c>
      <c r="C20" s="23">
        <v>4.2500000000000003E-2</v>
      </c>
      <c r="D20" s="23">
        <v>9.35E-2</v>
      </c>
      <c r="E20" s="23">
        <v>2.5499999999999998E-2</v>
      </c>
      <c r="F20" s="23">
        <v>2.9499999999999998E-2</v>
      </c>
      <c r="G20" s="27">
        <v>38750</v>
      </c>
      <c r="H20" s="27">
        <v>77450</v>
      </c>
      <c r="I20" s="24"/>
      <c r="J20" s="25"/>
      <c r="K20" s="22"/>
    </row>
    <row r="21" spans="1:11" x14ac:dyDescent="0.25">
      <c r="A21" s="28">
        <v>33970</v>
      </c>
      <c r="B21" s="23">
        <v>4.2500000000000003E-2</v>
      </c>
      <c r="C21" s="23">
        <v>4.2500000000000003E-2</v>
      </c>
      <c r="D21" s="23">
        <v>9.35E-2</v>
      </c>
      <c r="E21" s="23">
        <v>2.5499999999999998E-2</v>
      </c>
      <c r="F21" s="23">
        <v>2.9499999999999998E-2</v>
      </c>
      <c r="G21" s="27">
        <v>38020</v>
      </c>
      <c r="H21" s="27">
        <v>76000</v>
      </c>
      <c r="I21" s="24"/>
      <c r="J21" s="25"/>
      <c r="K21" s="22"/>
    </row>
    <row r="22" spans="1:11" x14ac:dyDescent="0.25">
      <c r="A22" s="28">
        <v>33604</v>
      </c>
      <c r="B22" s="23">
        <v>4.2500000000000003E-2</v>
      </c>
      <c r="C22" s="23">
        <v>4.2500000000000003E-2</v>
      </c>
      <c r="D22" s="23">
        <v>9.35E-2</v>
      </c>
      <c r="E22" s="23">
        <v>2.5499999999999998E-2</v>
      </c>
      <c r="F22" s="23">
        <v>2.9499999999999998E-2</v>
      </c>
      <c r="G22" s="27">
        <v>36980</v>
      </c>
      <c r="H22" s="27">
        <v>73930</v>
      </c>
      <c r="I22" s="24"/>
      <c r="J22" s="25"/>
      <c r="K22" s="22"/>
    </row>
    <row r="23" spans="1:11" x14ac:dyDescent="0.25">
      <c r="A23" s="28">
        <v>33239</v>
      </c>
      <c r="B23" s="23">
        <v>4.2500000000000003E-2</v>
      </c>
      <c r="C23" s="23">
        <v>4.2500000000000003E-2</v>
      </c>
      <c r="D23" s="23">
        <v>9.35E-2</v>
      </c>
      <c r="E23" s="23">
        <v>2.5499999999999998E-2</v>
      </c>
      <c r="F23" s="23">
        <v>2.9499999999999998E-2</v>
      </c>
      <c r="G23" s="27">
        <v>35900</v>
      </c>
      <c r="H23" s="27">
        <v>71770</v>
      </c>
      <c r="I23" s="24"/>
      <c r="J23" s="25"/>
      <c r="K23" s="22"/>
    </row>
    <row r="24" spans="1:11" x14ac:dyDescent="0.25">
      <c r="A24" s="28">
        <v>32874</v>
      </c>
      <c r="B24" s="23">
        <v>4.2500000000000003E-2</v>
      </c>
      <c r="C24" s="23">
        <v>4.2500000000000003E-2</v>
      </c>
      <c r="D24" s="23">
        <v>9.35E-2</v>
      </c>
      <c r="E24" s="23">
        <v>2.5499999999999998E-2</v>
      </c>
      <c r="F24" s="23">
        <v>2.9499999999999998E-2</v>
      </c>
      <c r="G24" s="27">
        <v>34780</v>
      </c>
      <c r="H24" s="27">
        <v>69540</v>
      </c>
      <c r="I24" s="24"/>
      <c r="J24" s="25"/>
      <c r="K24" s="22"/>
    </row>
    <row r="25" spans="1:11" x14ac:dyDescent="0.25">
      <c r="A25" s="28">
        <v>32509</v>
      </c>
      <c r="B25" s="23">
        <v>4.2500000000000003E-2</v>
      </c>
      <c r="C25" s="23">
        <v>4.2500000000000003E-2</v>
      </c>
      <c r="D25" s="23">
        <v>9.35E-2</v>
      </c>
      <c r="E25" s="23">
        <v>2.5499999999999998E-2</v>
      </c>
      <c r="F25" s="23">
        <v>2.9499999999999998E-2</v>
      </c>
      <c r="G25" s="27">
        <v>33660</v>
      </c>
      <c r="H25" s="27">
        <v>67310</v>
      </c>
      <c r="I25" s="24"/>
      <c r="J25" s="25"/>
      <c r="K25" s="22"/>
    </row>
    <row r="26" spans="1:11" x14ac:dyDescent="0.25">
      <c r="A26" s="28">
        <v>28856</v>
      </c>
      <c r="B26" s="23">
        <v>4.2500000000000003E-2</v>
      </c>
      <c r="C26" s="23">
        <v>4.2500000000000003E-2</v>
      </c>
      <c r="D26" s="23">
        <v>9.35E-2</v>
      </c>
      <c r="E26" s="23">
        <v>2.5499999999999998E-2</v>
      </c>
      <c r="F26" s="23">
        <v>2.9499999999999998E-2</v>
      </c>
      <c r="G26" s="27">
        <v>32800</v>
      </c>
      <c r="H26" s="27">
        <v>65600</v>
      </c>
      <c r="I26" s="24" t="s">
        <v>366</v>
      </c>
      <c r="J26" s="25">
        <v>28854</v>
      </c>
      <c r="K26" s="22"/>
    </row>
    <row r="27" spans="1:11" x14ac:dyDescent="0.25">
      <c r="A27" s="28">
        <v>25143</v>
      </c>
      <c r="B27" s="23">
        <v>4.2500000000000003E-2</v>
      </c>
      <c r="C27" s="23">
        <v>4.2500000000000003E-2</v>
      </c>
      <c r="D27" s="23">
        <v>9.35E-2</v>
      </c>
      <c r="E27" s="23">
        <v>2.5499999999999998E-2</v>
      </c>
      <c r="F27" s="23">
        <v>2.9499999999999998E-2</v>
      </c>
      <c r="G27" s="27">
        <v>30000</v>
      </c>
      <c r="H27" s="27">
        <v>60000</v>
      </c>
      <c r="I27" s="24" t="s">
        <v>361</v>
      </c>
      <c r="J27" s="25">
        <v>25121</v>
      </c>
      <c r="K27" s="22"/>
    </row>
    <row r="28" spans="1:11" x14ac:dyDescent="0.25">
      <c r="K28" s="22"/>
    </row>
    <row r="29" spans="1:11" x14ac:dyDescent="0.25">
      <c r="B29" s="18" t="s">
        <v>168</v>
      </c>
      <c r="I29" s="24"/>
    </row>
    <row r="30" spans="1:11" x14ac:dyDescent="0.25">
      <c r="B30" t="s">
        <v>367</v>
      </c>
    </row>
    <row r="31" spans="1:11" x14ac:dyDescent="0.25">
      <c r="B31" t="s">
        <v>369</v>
      </c>
    </row>
    <row r="32" spans="1:11" x14ac:dyDescent="0.25">
      <c r="B32" t="s">
        <v>368</v>
      </c>
    </row>
    <row r="33" spans="2:6" x14ac:dyDescent="0.25">
      <c r="B33" s="281" t="s">
        <v>677</v>
      </c>
      <c r="C33" s="281"/>
      <c r="D33" s="281"/>
      <c r="E33" s="281"/>
      <c r="F33" s="281"/>
    </row>
    <row r="34" spans="2:6" x14ac:dyDescent="0.25">
      <c r="B34" t="s">
        <v>711</v>
      </c>
    </row>
  </sheetData>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pane xSplit="1" ySplit="3" topLeftCell="B4" activePane="bottomRight" state="frozen"/>
      <selection pane="topRight" activeCell="B1" sqref="B1"/>
      <selection pane="bottomLeft" activeCell="A2" sqref="A2"/>
      <selection pane="bottomRight" activeCell="D29" sqref="D29"/>
    </sheetView>
  </sheetViews>
  <sheetFormatPr baseColWidth="10" defaultColWidth="11.42578125" defaultRowHeight="15" customHeight="1" x14ac:dyDescent="0.2"/>
  <cols>
    <col min="1" max="2" width="11.42578125" style="2" customWidth="1"/>
    <col min="3" max="3" width="15.28515625" style="2" customWidth="1"/>
    <col min="4" max="4" width="54.5703125" style="2" customWidth="1"/>
    <col min="5" max="5" width="16.85546875" style="2" customWidth="1"/>
    <col min="6" max="16384" width="11.42578125" style="2"/>
  </cols>
  <sheetData>
    <row r="1" spans="1:9" ht="15" customHeight="1" x14ac:dyDescent="0.25">
      <c r="A1" s="144" t="s">
        <v>582</v>
      </c>
      <c r="B1" s="144" t="s">
        <v>873</v>
      </c>
      <c r="C1" s="144" t="s">
        <v>872</v>
      </c>
      <c r="D1" s="144"/>
      <c r="E1" s="144"/>
      <c r="F1" s="144"/>
      <c r="G1" s="144"/>
      <c r="H1" s="144"/>
      <c r="I1" s="144"/>
    </row>
    <row r="2" spans="1:9" ht="15" customHeight="1" x14ac:dyDescent="0.25">
      <c r="A2" s="122"/>
      <c r="B2" s="411" t="s">
        <v>712</v>
      </c>
      <c r="C2" s="411"/>
      <c r="D2" s="122"/>
      <c r="E2" s="122"/>
      <c r="F2" s="122"/>
      <c r="G2" s="144"/>
      <c r="H2" s="144"/>
      <c r="I2" s="144"/>
    </row>
    <row r="3" spans="1:9" ht="28.5" customHeight="1" x14ac:dyDescent="0.25">
      <c r="A3" s="266" t="s">
        <v>0</v>
      </c>
      <c r="B3" s="285" t="s">
        <v>870</v>
      </c>
      <c r="C3" s="285" t="s">
        <v>727</v>
      </c>
      <c r="D3" s="264" t="s">
        <v>181</v>
      </c>
      <c r="E3" s="264" t="s">
        <v>196</v>
      </c>
      <c r="F3" s="264" t="s">
        <v>16</v>
      </c>
      <c r="G3" s="144"/>
      <c r="H3" s="144"/>
      <c r="I3" s="144"/>
    </row>
    <row r="4" spans="1:9" ht="17.25" customHeight="1" x14ac:dyDescent="0.25">
      <c r="A4" s="128">
        <v>38353</v>
      </c>
      <c r="B4" s="339"/>
      <c r="C4" s="184">
        <v>4.4999999999999997E-3</v>
      </c>
      <c r="D4" s="340" t="s">
        <v>871</v>
      </c>
      <c r="E4" s="324">
        <v>38567</v>
      </c>
      <c r="F4" s="208"/>
      <c r="G4" s="144"/>
      <c r="H4" s="144"/>
      <c r="I4" s="144"/>
    </row>
    <row r="5" spans="1:9" ht="15" customHeight="1" x14ac:dyDescent="0.25">
      <c r="A5" s="241">
        <v>33604</v>
      </c>
      <c r="B5" s="184">
        <v>4.4999999999999997E-3</v>
      </c>
      <c r="C5" s="184">
        <v>4.4999999999999997E-3</v>
      </c>
      <c r="D5" s="139" t="s">
        <v>409</v>
      </c>
      <c r="E5" s="242" t="s">
        <v>399</v>
      </c>
      <c r="F5" s="139"/>
      <c r="G5" s="144"/>
      <c r="H5" s="144"/>
      <c r="I5" s="144"/>
    </row>
    <row r="6" spans="1:9" ht="15" customHeight="1" x14ac:dyDescent="0.25">
      <c r="A6" s="128">
        <v>33239</v>
      </c>
      <c r="B6" s="184">
        <v>5.4999999999999997E-3</v>
      </c>
      <c r="C6" s="184">
        <v>5.4999999999999997E-3</v>
      </c>
      <c r="D6" s="139" t="s">
        <v>408</v>
      </c>
      <c r="E6" s="243" t="s">
        <v>401</v>
      </c>
      <c r="F6" s="139"/>
      <c r="G6" s="144"/>
      <c r="H6" s="144"/>
      <c r="I6" s="144"/>
    </row>
    <row r="7" spans="1:9" ht="15" customHeight="1" x14ac:dyDescent="0.25">
      <c r="A7" s="128">
        <v>32509</v>
      </c>
      <c r="B7" s="184">
        <v>6.4999999999999997E-3</v>
      </c>
      <c r="C7" s="184">
        <v>6.4999999999999997E-3</v>
      </c>
      <c r="D7" s="139" t="s">
        <v>397</v>
      </c>
      <c r="E7" s="243" t="s">
        <v>400</v>
      </c>
      <c r="F7" s="139"/>
      <c r="G7" s="144"/>
      <c r="H7" s="144"/>
      <c r="I7" s="144"/>
    </row>
    <row r="8" spans="1:9" ht="15" customHeight="1" x14ac:dyDescent="0.25">
      <c r="A8" s="128">
        <v>32143</v>
      </c>
      <c r="B8" s="184">
        <v>7.1999999999999998E-3</v>
      </c>
      <c r="C8" s="184">
        <v>7.1999999999999998E-3</v>
      </c>
      <c r="D8" s="139" t="s">
        <v>407</v>
      </c>
      <c r="E8" s="160">
        <v>32143</v>
      </c>
      <c r="F8" s="139"/>
      <c r="G8" s="144"/>
      <c r="H8" s="144"/>
      <c r="I8" s="144"/>
    </row>
    <row r="9" spans="1:9" ht="15" customHeight="1" x14ac:dyDescent="0.25">
      <c r="A9" s="128">
        <v>31413</v>
      </c>
      <c r="B9" s="184">
        <v>7.7000000000000002E-3</v>
      </c>
      <c r="C9" s="184">
        <v>7.7000000000000002E-3</v>
      </c>
      <c r="D9" s="139" t="s">
        <v>398</v>
      </c>
      <c r="E9" s="243" t="s">
        <v>402</v>
      </c>
      <c r="F9" s="139"/>
      <c r="G9" s="144"/>
      <c r="H9" s="144"/>
      <c r="I9" s="144"/>
    </row>
    <row r="10" spans="1:9" ht="15" customHeight="1" x14ac:dyDescent="0.25">
      <c r="A10" s="128">
        <v>28491</v>
      </c>
      <c r="B10" s="184">
        <v>8.9999999999999993E-3</v>
      </c>
      <c r="C10" s="184">
        <v>8.9999999999999993E-3</v>
      </c>
      <c r="D10" s="244" t="s">
        <v>406</v>
      </c>
      <c r="E10" s="243" t="s">
        <v>403</v>
      </c>
      <c r="F10" s="139"/>
      <c r="G10" s="144"/>
      <c r="H10" s="144"/>
      <c r="I10" s="144"/>
    </row>
    <row r="11" spans="1:9" ht="15" customHeight="1" x14ac:dyDescent="0.25">
      <c r="A11" s="78">
        <v>19603</v>
      </c>
      <c r="B11" s="184">
        <v>0.01</v>
      </c>
      <c r="C11" s="184">
        <v>0.01</v>
      </c>
      <c r="D11" s="89" t="s">
        <v>404</v>
      </c>
      <c r="E11" s="160"/>
      <c r="F11" s="144"/>
      <c r="G11" s="144"/>
      <c r="H11" s="144"/>
      <c r="I11" s="144"/>
    </row>
    <row r="12" spans="1:9" ht="15" customHeight="1" x14ac:dyDescent="0.25">
      <c r="A12" s="144"/>
      <c r="B12" s="144"/>
      <c r="C12" s="139"/>
      <c r="D12" s="144"/>
      <c r="E12" s="139"/>
      <c r="F12" s="144"/>
      <c r="G12" s="144"/>
      <c r="H12" s="144"/>
      <c r="I12" s="144"/>
    </row>
    <row r="13" spans="1:9" ht="15" customHeight="1" x14ac:dyDescent="0.25">
      <c r="A13" s="144"/>
      <c r="B13" s="146" t="s">
        <v>168</v>
      </c>
      <c r="D13" s="144"/>
      <c r="E13" s="144"/>
      <c r="F13" s="144"/>
      <c r="G13" s="144"/>
      <c r="H13" s="144"/>
      <c r="I13" s="144"/>
    </row>
    <row r="14" spans="1:9" ht="15" customHeight="1" x14ac:dyDescent="0.25">
      <c r="A14" s="144"/>
      <c r="B14" s="245" t="s">
        <v>628</v>
      </c>
      <c r="D14" s="144"/>
      <c r="E14" s="144"/>
      <c r="F14" s="144"/>
      <c r="G14" s="144"/>
      <c r="H14" s="144"/>
      <c r="I14" s="144"/>
    </row>
    <row r="15" spans="1:9" ht="15" customHeight="1" x14ac:dyDescent="0.25">
      <c r="A15" s="144"/>
      <c r="D15" s="144"/>
      <c r="E15" s="144"/>
      <c r="F15" s="144"/>
      <c r="G15" s="144"/>
      <c r="H15" s="144"/>
      <c r="I15" s="144"/>
    </row>
    <row r="16" spans="1:9" ht="15" customHeight="1" x14ac:dyDescent="0.25">
      <c r="A16" s="144"/>
      <c r="B16" s="144" t="s">
        <v>405</v>
      </c>
      <c r="D16" s="144"/>
      <c r="E16" s="144"/>
      <c r="F16" s="144"/>
      <c r="G16" s="144"/>
      <c r="H16" s="144"/>
      <c r="I16" s="144"/>
    </row>
    <row r="17" spans="1:9" ht="15" customHeight="1" x14ac:dyDescent="0.25">
      <c r="A17" s="144"/>
      <c r="B17" s="244" t="s">
        <v>396</v>
      </c>
      <c r="D17" s="144"/>
      <c r="E17" s="144"/>
      <c r="F17" s="144"/>
      <c r="G17" s="144"/>
      <c r="H17" s="144"/>
      <c r="I17" s="144"/>
    </row>
    <row r="18" spans="1:9" ht="15" customHeight="1" x14ac:dyDescent="0.25">
      <c r="A18" s="144"/>
      <c r="D18" s="144"/>
      <c r="E18" s="144"/>
      <c r="F18" s="144"/>
      <c r="G18" s="144"/>
      <c r="H18" s="144"/>
      <c r="I18" s="144"/>
    </row>
    <row r="19" spans="1:9" ht="15" customHeight="1" x14ac:dyDescent="0.25">
      <c r="A19" s="144"/>
      <c r="D19" s="144"/>
      <c r="E19" s="144"/>
      <c r="F19" s="144"/>
      <c r="G19" s="144"/>
      <c r="H19" s="144"/>
      <c r="I19" s="144"/>
    </row>
    <row r="20" spans="1:9" ht="15" customHeight="1" x14ac:dyDescent="0.25">
      <c r="A20" s="144"/>
      <c r="B20" s="144"/>
      <c r="C20" s="144"/>
      <c r="D20" s="144"/>
      <c r="E20" s="144"/>
      <c r="F20" s="144"/>
      <c r="G20" s="144"/>
      <c r="H20" s="144"/>
      <c r="I20" s="144"/>
    </row>
    <row r="21" spans="1:9" ht="15" customHeight="1" x14ac:dyDescent="0.25">
      <c r="A21" s="144"/>
      <c r="B21" s="144"/>
      <c r="C21" s="144"/>
      <c r="D21" s="144"/>
      <c r="E21" s="144"/>
      <c r="F21" s="144"/>
      <c r="G21" s="144"/>
      <c r="H21" s="144"/>
      <c r="I21" s="144"/>
    </row>
    <row r="22" spans="1:9" ht="15" customHeight="1" x14ac:dyDescent="0.25">
      <c r="A22" s="144"/>
      <c r="B22" s="144"/>
      <c r="C22" s="144"/>
      <c r="D22" s="144"/>
      <c r="E22" s="144"/>
      <c r="F22" s="144"/>
      <c r="G22" s="144"/>
      <c r="H22" s="144"/>
      <c r="I22" s="144"/>
    </row>
  </sheetData>
  <mergeCells count="1">
    <mergeCell ref="B2:C2"/>
  </mergeCells>
  <phoneticPr fontId="5" type="noConversion"/>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pane xSplit="1" ySplit="3" topLeftCell="B4" activePane="bottomRight" state="frozen"/>
      <selection pane="topRight" activeCell="B1" sqref="B1"/>
      <selection pane="bottomLeft" activeCell="A2" sqref="A2"/>
      <selection pane="bottomRight"/>
    </sheetView>
  </sheetViews>
  <sheetFormatPr baseColWidth="10" defaultColWidth="9.140625" defaultRowHeight="15" customHeight="1" x14ac:dyDescent="0.2"/>
  <cols>
    <col min="1" max="4" width="15.7109375" style="1" customWidth="1"/>
    <col min="5" max="5" width="54.85546875" style="1" customWidth="1"/>
    <col min="6" max="6" width="13.5703125" style="1" customWidth="1"/>
    <col min="7" max="7" width="68.28515625" style="1" customWidth="1"/>
    <col min="8" max="16384" width="9.140625" style="1"/>
  </cols>
  <sheetData>
    <row r="1" spans="1:7" ht="15" customHeight="1" x14ac:dyDescent="0.25">
      <c r="A1" s="159" t="s">
        <v>582</v>
      </c>
      <c r="B1" s="159" t="s">
        <v>24</v>
      </c>
      <c r="C1" s="159" t="s">
        <v>720</v>
      </c>
      <c r="D1" s="159" t="s">
        <v>721</v>
      </c>
      <c r="E1" s="159"/>
      <c r="F1" s="159"/>
      <c r="G1" s="159"/>
    </row>
    <row r="2" spans="1:7" ht="27" customHeight="1" x14ac:dyDescent="0.2">
      <c r="A2" s="403" t="s">
        <v>0</v>
      </c>
      <c r="B2" s="265" t="s">
        <v>717</v>
      </c>
      <c r="C2" s="403" t="s">
        <v>718</v>
      </c>
      <c r="D2" s="403"/>
      <c r="E2" s="403" t="s">
        <v>181</v>
      </c>
      <c r="F2" s="403" t="s">
        <v>196</v>
      </c>
      <c r="G2" s="403" t="s">
        <v>16</v>
      </c>
    </row>
    <row r="3" spans="1:7" ht="20.25" customHeight="1" x14ac:dyDescent="0.25">
      <c r="A3" s="403"/>
      <c r="B3" s="266" t="s">
        <v>528</v>
      </c>
      <c r="C3" s="266" t="s">
        <v>528</v>
      </c>
      <c r="D3" s="266" t="s">
        <v>719</v>
      </c>
      <c r="E3" s="403"/>
      <c r="F3" s="403"/>
      <c r="G3" s="403"/>
    </row>
    <row r="4" spans="1:7" ht="15" customHeight="1" x14ac:dyDescent="0.25">
      <c r="A4" s="128">
        <v>40544</v>
      </c>
      <c r="B4" s="286">
        <v>1E-3</v>
      </c>
      <c r="C4" s="286">
        <v>4.0000000000000001E-3</v>
      </c>
      <c r="D4" s="286">
        <v>5.0000000000000001E-3</v>
      </c>
      <c r="E4" s="154" t="s">
        <v>723</v>
      </c>
      <c r="F4" s="138">
        <v>40542</v>
      </c>
      <c r="G4" s="181"/>
    </row>
    <row r="5" spans="1:7" ht="15" customHeight="1" x14ac:dyDescent="0.25">
      <c r="A5" s="128">
        <v>33420</v>
      </c>
      <c r="B5" s="286">
        <v>1E-3</v>
      </c>
      <c r="C5" s="286">
        <v>4.0000000000000001E-3</v>
      </c>
      <c r="D5" s="286">
        <v>4.0000000000000001E-3</v>
      </c>
      <c r="E5" s="185" t="s">
        <v>714</v>
      </c>
      <c r="F5" s="294">
        <v>33446</v>
      </c>
      <c r="G5" s="158"/>
    </row>
    <row r="6" spans="1:7" ht="15" customHeight="1" x14ac:dyDescent="0.25">
      <c r="A6" s="128">
        <v>32509</v>
      </c>
      <c r="B6" s="286">
        <v>1E-3</v>
      </c>
      <c r="C6" s="286">
        <v>2E-3</v>
      </c>
      <c r="D6" s="287">
        <v>2E-3</v>
      </c>
      <c r="E6" s="185" t="s">
        <v>715</v>
      </c>
      <c r="F6" s="294">
        <v>32505</v>
      </c>
      <c r="G6" s="158"/>
    </row>
    <row r="7" spans="1:7" ht="15" customHeight="1" x14ac:dyDescent="0.25">
      <c r="A7" s="128">
        <v>31413</v>
      </c>
      <c r="B7" s="286">
        <v>1E-3</v>
      </c>
      <c r="C7" s="286">
        <v>1.2999999999999999E-3</v>
      </c>
      <c r="D7" s="287">
        <v>1.2999999999999999E-3</v>
      </c>
      <c r="E7" s="185" t="s">
        <v>716</v>
      </c>
      <c r="F7" s="294">
        <v>31412</v>
      </c>
      <c r="G7" s="158" t="s">
        <v>41</v>
      </c>
    </row>
    <row r="8" spans="1:7" ht="15" customHeight="1" x14ac:dyDescent="0.25">
      <c r="A8" s="78">
        <v>28126</v>
      </c>
      <c r="B8" s="286">
        <v>1E-3</v>
      </c>
      <c r="C8" s="286"/>
      <c r="D8" s="287"/>
      <c r="E8" s="159" t="s">
        <v>412</v>
      </c>
      <c r="F8" s="159"/>
      <c r="G8" s="158" t="s">
        <v>13</v>
      </c>
    </row>
    <row r="9" spans="1:7" ht="15" customHeight="1" x14ac:dyDescent="0.25">
      <c r="A9" s="159"/>
      <c r="B9" s="159"/>
      <c r="C9" s="159"/>
      <c r="D9" s="159"/>
      <c r="F9" s="158"/>
      <c r="G9" s="159"/>
    </row>
    <row r="10" spans="1:7" ht="15" customHeight="1" x14ac:dyDescent="0.25">
      <c r="A10" s="159"/>
      <c r="B10" s="175" t="s">
        <v>713</v>
      </c>
      <c r="C10" s="293"/>
      <c r="D10" s="159"/>
      <c r="E10" s="159"/>
      <c r="F10" s="159"/>
      <c r="G10" s="159"/>
    </row>
    <row r="11" spans="1:7" ht="15" customHeight="1" x14ac:dyDescent="0.25">
      <c r="A11" s="159"/>
      <c r="B11" s="159" t="s">
        <v>410</v>
      </c>
      <c r="C11" s="159"/>
      <c r="D11" s="159"/>
      <c r="E11" s="159"/>
      <c r="F11" s="159"/>
      <c r="G11" s="159"/>
    </row>
    <row r="12" spans="1:7" ht="15" customHeight="1" x14ac:dyDescent="0.25">
      <c r="A12" s="159"/>
      <c r="B12" s="158" t="s">
        <v>411</v>
      </c>
      <c r="C12" s="158"/>
      <c r="D12" s="159"/>
      <c r="E12" s="159"/>
      <c r="F12" s="159"/>
      <c r="G12" s="159"/>
    </row>
    <row r="13" spans="1:7" ht="15" customHeight="1" x14ac:dyDescent="0.25">
      <c r="A13" s="159"/>
      <c r="B13" s="159" t="s">
        <v>722</v>
      </c>
      <c r="C13" s="159"/>
      <c r="D13" s="159"/>
      <c r="E13" s="159"/>
      <c r="F13" s="159"/>
      <c r="G13" s="159"/>
    </row>
    <row r="14" spans="1:7" ht="15" customHeight="1" x14ac:dyDescent="0.25">
      <c r="A14" s="159"/>
      <c r="B14" s="159"/>
      <c r="C14" s="159"/>
      <c r="D14" s="159"/>
      <c r="E14" s="159"/>
      <c r="F14" s="159"/>
      <c r="G14" s="159"/>
    </row>
  </sheetData>
  <mergeCells count="5">
    <mergeCell ref="F2:F3"/>
    <mergeCell ref="E2:E3"/>
    <mergeCell ref="G2:G3"/>
    <mergeCell ref="C2:D2"/>
    <mergeCell ref="A2:A3"/>
  </mergeCells>
  <phoneticPr fontId="5" type="noConversion"/>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pane xSplit="1" ySplit="2" topLeftCell="B3" activePane="bottomRight" state="frozen"/>
      <selection pane="topRight" activeCell="B1" sqref="B1"/>
      <selection pane="bottomLeft" activeCell="A2" sqref="A2"/>
      <selection pane="bottomRight" activeCell="B22" sqref="B22"/>
    </sheetView>
  </sheetViews>
  <sheetFormatPr baseColWidth="10" defaultColWidth="9.140625" defaultRowHeight="15" customHeight="1" x14ac:dyDescent="0.25"/>
  <cols>
    <col min="1" max="3" width="15.7109375" style="144" customWidth="1"/>
    <col min="4" max="4" width="26.5703125" style="144" customWidth="1"/>
    <col min="5" max="5" width="17" style="144" customWidth="1"/>
    <col min="6" max="6" width="48.5703125" style="144" customWidth="1"/>
    <col min="7" max="16384" width="9.140625" style="144"/>
  </cols>
  <sheetData>
    <row r="1" spans="1:6" ht="15" hidden="1" customHeight="1" x14ac:dyDescent="0.25">
      <c r="A1" s="144" t="s">
        <v>582</v>
      </c>
      <c r="B1" s="90" t="s">
        <v>10</v>
      </c>
      <c r="C1" s="90" t="s">
        <v>9</v>
      </c>
    </row>
    <row r="2" spans="1:6" ht="15" customHeight="1" x14ac:dyDescent="0.25">
      <c r="A2" s="306" t="s">
        <v>0</v>
      </c>
      <c r="B2" s="306" t="s">
        <v>10</v>
      </c>
      <c r="C2" s="306" t="s">
        <v>9</v>
      </c>
      <c r="D2" s="306" t="s">
        <v>181</v>
      </c>
      <c r="E2" s="332" t="s">
        <v>196</v>
      </c>
      <c r="F2" s="306" t="s">
        <v>16</v>
      </c>
    </row>
    <row r="3" spans="1:6" ht="15" customHeight="1" x14ac:dyDescent="0.25">
      <c r="A3" s="78">
        <v>33970</v>
      </c>
      <c r="B3" s="129"/>
      <c r="C3" s="129">
        <v>0.01</v>
      </c>
      <c r="D3" s="158"/>
      <c r="E3" s="158"/>
      <c r="F3" s="158"/>
    </row>
    <row r="4" spans="1:6" ht="15" customHeight="1" x14ac:dyDescent="0.25">
      <c r="A4" s="78">
        <v>33604</v>
      </c>
      <c r="B4" s="129"/>
      <c r="C4" s="129">
        <v>1.2E-2</v>
      </c>
      <c r="D4" s="158"/>
      <c r="E4" s="158"/>
      <c r="F4" s="158"/>
    </row>
    <row r="5" spans="1:6" ht="15" customHeight="1" x14ac:dyDescent="0.25">
      <c r="A5" s="78">
        <v>33239</v>
      </c>
      <c r="B5" s="129"/>
      <c r="C5" s="129">
        <v>1.3000000000000001E-2</v>
      </c>
      <c r="D5" s="158" t="s">
        <v>868</v>
      </c>
      <c r="E5" s="138">
        <v>32898</v>
      </c>
      <c r="F5" s="139" t="s">
        <v>780</v>
      </c>
    </row>
    <row r="6" spans="1:6" ht="15" customHeight="1" x14ac:dyDescent="0.25">
      <c r="A6" s="78">
        <v>32509</v>
      </c>
      <c r="B6" s="129">
        <v>1.7000000000000001E-2</v>
      </c>
      <c r="C6" s="129"/>
      <c r="D6" s="158"/>
      <c r="E6" s="158"/>
      <c r="F6" s="158"/>
    </row>
    <row r="7" spans="1:6" ht="15" customHeight="1" x14ac:dyDescent="0.25">
      <c r="A7" s="78">
        <v>31413</v>
      </c>
      <c r="B7" s="129">
        <v>1.8000000000000002E-2</v>
      </c>
      <c r="C7" s="129"/>
      <c r="D7" s="158"/>
      <c r="E7" s="158"/>
      <c r="F7" s="158"/>
    </row>
    <row r="8" spans="1:6" ht="15" customHeight="1" x14ac:dyDescent="0.25">
      <c r="A8" s="78">
        <v>31048</v>
      </c>
      <c r="B8" s="129">
        <v>1.7000000000000001E-2</v>
      </c>
      <c r="C8" s="129"/>
      <c r="D8" s="158"/>
      <c r="E8" s="158"/>
      <c r="F8" s="158"/>
    </row>
    <row r="9" spans="1:6" ht="15" customHeight="1" x14ac:dyDescent="0.25">
      <c r="A9" s="78">
        <v>30682</v>
      </c>
      <c r="B9" s="129">
        <v>1.8000000000000002E-2</v>
      </c>
      <c r="C9" s="129"/>
      <c r="D9" s="158"/>
      <c r="E9" s="158"/>
      <c r="F9" s="158"/>
    </row>
    <row r="10" spans="1:6" ht="15" customHeight="1" x14ac:dyDescent="0.25">
      <c r="A10" s="78">
        <v>30317</v>
      </c>
      <c r="B10" s="129">
        <v>1.7000000000000001E-2</v>
      </c>
      <c r="C10" s="129"/>
      <c r="D10" s="158"/>
      <c r="E10" s="158"/>
      <c r="F10" s="158"/>
    </row>
    <row r="11" spans="1:6" ht="15" customHeight="1" x14ac:dyDescent="0.25">
      <c r="A11" s="78">
        <v>28856</v>
      </c>
      <c r="B11" s="129">
        <v>1.8000000000000002E-2</v>
      </c>
      <c r="C11" s="129"/>
      <c r="D11" s="158"/>
      <c r="E11" s="158"/>
      <c r="F11" s="158"/>
    </row>
    <row r="12" spans="1:6" ht="15" customHeight="1" x14ac:dyDescent="0.25">
      <c r="A12" s="78">
        <v>28126</v>
      </c>
      <c r="B12" s="129">
        <v>1.7000000000000001E-2</v>
      </c>
      <c r="C12" s="129"/>
      <c r="D12" s="158"/>
      <c r="E12" s="158"/>
      <c r="F12" s="158"/>
    </row>
    <row r="13" spans="1:6" ht="15" customHeight="1" x14ac:dyDescent="0.25">
      <c r="A13" s="78">
        <v>27760</v>
      </c>
      <c r="B13" s="129">
        <v>1.7000000000000001E-2</v>
      </c>
      <c r="C13" s="129"/>
      <c r="D13" s="158"/>
      <c r="E13" s="158"/>
    </row>
    <row r="15" spans="1:6" ht="15" customHeight="1" x14ac:dyDescent="0.25">
      <c r="B15" s="146" t="s">
        <v>168</v>
      </c>
    </row>
    <row r="16" spans="1:6" ht="15" customHeight="1" x14ac:dyDescent="0.25">
      <c r="B16" s="158" t="s">
        <v>80</v>
      </c>
    </row>
    <row r="17" spans="2:3" ht="15" customHeight="1" x14ac:dyDescent="0.25">
      <c r="B17" s="144" t="s">
        <v>781</v>
      </c>
    </row>
    <row r="18" spans="2:3" ht="15" customHeight="1" x14ac:dyDescent="0.25">
      <c r="C18" s="144" t="s">
        <v>782</v>
      </c>
    </row>
    <row r="19" spans="2:3" ht="15" customHeight="1" x14ac:dyDescent="0.25">
      <c r="C19" s="144" t="s">
        <v>783</v>
      </c>
    </row>
    <row r="20" spans="2:3" ht="15" customHeight="1" x14ac:dyDescent="0.25">
      <c r="C20" s="144" t="s">
        <v>784</v>
      </c>
    </row>
    <row r="22" spans="2:3" ht="15" customHeight="1" x14ac:dyDescent="0.25">
      <c r="B22" s="144" t="s">
        <v>785</v>
      </c>
    </row>
  </sheetData>
  <phoneticPr fontId="5" type="noConversion"/>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pane xSplit="1" ySplit="3" topLeftCell="B4" activePane="bottomRight" state="frozen"/>
      <selection pane="topRight" activeCell="B1" sqref="B1"/>
      <selection pane="bottomLeft" activeCell="A2" sqref="A2"/>
      <selection pane="bottomRight" activeCell="B1" sqref="B1:F1"/>
    </sheetView>
  </sheetViews>
  <sheetFormatPr baseColWidth="10" defaultColWidth="9.140625" defaultRowHeight="15" customHeight="1" x14ac:dyDescent="0.25"/>
  <cols>
    <col min="1" max="7" width="15.7109375" style="144" customWidth="1"/>
    <col min="8" max="8" width="29.5703125" style="144" customWidth="1"/>
    <col min="9" max="9" width="18.28515625" style="144" customWidth="1"/>
    <col min="10" max="10" width="147" style="144" customWidth="1"/>
    <col min="11" max="16384" width="9.140625" style="144"/>
  </cols>
  <sheetData>
    <row r="1" spans="1:10" ht="15" customHeight="1" x14ac:dyDescent="0.25">
      <c r="A1" s="144" t="s">
        <v>582</v>
      </c>
      <c r="B1" s="90" t="s">
        <v>28</v>
      </c>
      <c r="C1" s="90" t="s">
        <v>421</v>
      </c>
      <c r="D1" s="90" t="s">
        <v>422</v>
      </c>
      <c r="E1" s="90" t="s">
        <v>866</v>
      </c>
      <c r="F1" s="90" t="s">
        <v>867</v>
      </c>
      <c r="G1" s="90"/>
    </row>
    <row r="2" spans="1:10" ht="15" customHeight="1" x14ac:dyDescent="0.25">
      <c r="A2" s="122"/>
      <c r="B2" s="381" t="s">
        <v>724</v>
      </c>
      <c r="C2" s="381"/>
      <c r="D2" s="381"/>
      <c r="E2" s="329"/>
      <c r="F2" s="329"/>
      <c r="G2" s="329"/>
      <c r="H2" s="392" t="s">
        <v>181</v>
      </c>
      <c r="I2" s="392" t="s">
        <v>196</v>
      </c>
      <c r="J2" s="122"/>
    </row>
    <row r="3" spans="1:10" ht="78" customHeight="1" x14ac:dyDescent="0.25">
      <c r="A3" s="306" t="s">
        <v>0</v>
      </c>
      <c r="B3" s="308" t="s">
        <v>725</v>
      </c>
      <c r="C3" s="308" t="s">
        <v>726</v>
      </c>
      <c r="D3" s="308" t="s">
        <v>727</v>
      </c>
      <c r="E3" s="330" t="s">
        <v>840</v>
      </c>
      <c r="F3" s="330" t="s">
        <v>839</v>
      </c>
      <c r="G3" s="330" t="s">
        <v>838</v>
      </c>
      <c r="H3" s="392"/>
      <c r="I3" s="392"/>
      <c r="J3" s="306" t="s">
        <v>16</v>
      </c>
    </row>
    <row r="4" spans="1:10" ht="15" customHeight="1" x14ac:dyDescent="0.25">
      <c r="A4" s="78">
        <v>40544</v>
      </c>
      <c r="B4" s="255">
        <v>5.4999999999999997E-3</v>
      </c>
      <c r="C4" s="255">
        <v>1.0500000000000001E-2</v>
      </c>
      <c r="D4" s="255">
        <v>1.6E-2</v>
      </c>
      <c r="E4" s="172">
        <v>5.4999999999999997E-3</v>
      </c>
      <c r="F4" s="255">
        <v>0.01</v>
      </c>
      <c r="G4" s="255"/>
      <c r="H4" s="338" t="s">
        <v>424</v>
      </c>
      <c r="I4" s="289">
        <v>38567</v>
      </c>
      <c r="J4" s="290"/>
    </row>
    <row r="5" spans="1:10" ht="15" customHeight="1" x14ac:dyDescent="0.25">
      <c r="A5" s="78">
        <v>38353</v>
      </c>
      <c r="B5" s="255">
        <v>5.4999999999999997E-3</v>
      </c>
      <c r="C5" s="255">
        <v>1.6E-2</v>
      </c>
      <c r="D5" s="255">
        <v>1.6E-2</v>
      </c>
      <c r="E5" s="172">
        <v>5.4999999999999997E-3</v>
      </c>
      <c r="F5" s="255">
        <v>0.01</v>
      </c>
      <c r="G5" s="255"/>
      <c r="H5" s="187" t="s">
        <v>425</v>
      </c>
      <c r="I5" s="290"/>
      <c r="J5" s="290"/>
    </row>
    <row r="6" spans="1:10" ht="15" customHeight="1" x14ac:dyDescent="0.25">
      <c r="A6" s="78">
        <v>37987</v>
      </c>
      <c r="B6" s="255">
        <v>4.0000000000000001E-3</v>
      </c>
      <c r="C6" s="172">
        <v>1.4999999999999999E-2</v>
      </c>
      <c r="D6" s="172">
        <v>1.4999999999999999E-2</v>
      </c>
      <c r="E6" s="172">
        <v>1E-3</v>
      </c>
      <c r="F6" s="255">
        <v>0.01</v>
      </c>
      <c r="G6" s="255"/>
      <c r="H6" s="290"/>
      <c r="I6" s="290"/>
      <c r="J6" s="290"/>
    </row>
    <row r="7" spans="1:10" ht="15" customHeight="1" x14ac:dyDescent="0.25">
      <c r="A7" s="78">
        <v>33970</v>
      </c>
      <c r="B7" s="172">
        <v>1.5E-3</v>
      </c>
      <c r="C7" s="172">
        <v>1.4999999999999999E-2</v>
      </c>
      <c r="D7" s="172">
        <v>1.4999999999999999E-2</v>
      </c>
      <c r="E7" s="172">
        <v>1E-3</v>
      </c>
      <c r="F7" s="172"/>
      <c r="G7" s="172">
        <v>4.0000000000000001E-3</v>
      </c>
      <c r="H7" s="139" t="s">
        <v>416</v>
      </c>
      <c r="I7" s="152">
        <v>33999</v>
      </c>
      <c r="J7" s="139" t="s">
        <v>50</v>
      </c>
    </row>
    <row r="8" spans="1:10" ht="15" customHeight="1" x14ac:dyDescent="0.25">
      <c r="A8" s="78">
        <v>33604</v>
      </c>
      <c r="B8" s="172">
        <v>1.5E-3</v>
      </c>
      <c r="C8" s="172">
        <v>1.3999999999999999E-2</v>
      </c>
      <c r="D8" s="172">
        <v>1.3999999999999999E-2</v>
      </c>
      <c r="E8" s="172"/>
      <c r="F8" s="172"/>
      <c r="G8" s="172">
        <v>3.0000000000000001E-3</v>
      </c>
      <c r="H8" s="139" t="s">
        <v>417</v>
      </c>
      <c r="I8" s="152">
        <v>33607</v>
      </c>
      <c r="J8" s="139" t="s">
        <v>47</v>
      </c>
    </row>
    <row r="9" spans="1:10" ht="15" customHeight="1" x14ac:dyDescent="0.25">
      <c r="A9" s="78">
        <v>31778</v>
      </c>
      <c r="B9" s="172"/>
      <c r="C9" s="172">
        <v>1.2E-2</v>
      </c>
      <c r="D9" s="172">
        <v>1.2E-2</v>
      </c>
      <c r="E9" s="172"/>
      <c r="F9" s="172"/>
      <c r="G9" s="172">
        <v>3.0000000000000001E-3</v>
      </c>
      <c r="H9" s="139" t="s">
        <v>418</v>
      </c>
      <c r="I9" s="152">
        <v>31989</v>
      </c>
      <c r="J9" s="139" t="s">
        <v>37</v>
      </c>
    </row>
    <row r="10" spans="1:10" ht="15" customHeight="1" x14ac:dyDescent="0.25">
      <c r="A10" s="78">
        <v>28491</v>
      </c>
      <c r="B10" s="172"/>
      <c r="C10" s="172">
        <v>1.0999999999999999E-2</v>
      </c>
      <c r="D10" s="172">
        <v>1.0999999999999999E-2</v>
      </c>
      <c r="E10" s="172"/>
      <c r="F10" s="172"/>
      <c r="G10" s="172">
        <v>2E-3</v>
      </c>
      <c r="H10" s="139" t="s">
        <v>406</v>
      </c>
      <c r="I10" s="152">
        <v>28664</v>
      </c>
      <c r="J10" s="139" t="s">
        <v>62</v>
      </c>
    </row>
    <row r="11" spans="1:10" ht="15" customHeight="1" x14ac:dyDescent="0.25">
      <c r="A11" s="78">
        <v>27760</v>
      </c>
      <c r="B11" s="172"/>
      <c r="C11" s="172">
        <v>0.01</v>
      </c>
      <c r="D11" s="172">
        <v>0.01</v>
      </c>
      <c r="E11" s="172"/>
      <c r="F11" s="172"/>
      <c r="G11" s="172"/>
      <c r="H11" s="139" t="s">
        <v>419</v>
      </c>
      <c r="I11" s="152">
        <v>27759</v>
      </c>
    </row>
    <row r="12" spans="1:10" ht="15" customHeight="1" x14ac:dyDescent="0.25">
      <c r="A12" s="186">
        <v>26299</v>
      </c>
      <c r="B12" s="243"/>
      <c r="C12" s="172">
        <v>8.0000000000000002E-3</v>
      </c>
      <c r="D12" s="172">
        <v>8.0000000000000002E-3</v>
      </c>
      <c r="E12" s="172"/>
      <c r="F12" s="172"/>
      <c r="G12" s="172"/>
      <c r="H12" s="144" t="s">
        <v>420</v>
      </c>
      <c r="I12" s="160">
        <v>26131</v>
      </c>
    </row>
    <row r="14" spans="1:10" ht="15" customHeight="1" x14ac:dyDescent="0.25">
      <c r="B14" s="291" t="s">
        <v>415</v>
      </c>
      <c r="C14" s="291"/>
    </row>
    <row r="15" spans="1:10" ht="15" customHeight="1" x14ac:dyDescent="0.25">
      <c r="B15" s="144" t="s">
        <v>427</v>
      </c>
    </row>
    <row r="17" spans="2:8" ht="15" customHeight="1" x14ac:dyDescent="0.25">
      <c r="B17" s="146" t="s">
        <v>197</v>
      </c>
      <c r="C17" s="292"/>
    </row>
    <row r="18" spans="2:8" ht="15" customHeight="1" x14ac:dyDescent="0.25">
      <c r="B18" s="144" t="s">
        <v>423</v>
      </c>
    </row>
    <row r="20" spans="2:8" ht="15" customHeight="1" x14ac:dyDescent="0.25">
      <c r="B20" s="146" t="s">
        <v>864</v>
      </c>
    </row>
    <row r="21" spans="2:8" ht="15" customHeight="1" x14ac:dyDescent="0.25">
      <c r="B21" s="187" t="s">
        <v>728</v>
      </c>
      <c r="C21" s="187"/>
      <c r="D21" s="187"/>
      <c r="E21" s="187"/>
      <c r="F21" s="187"/>
      <c r="G21" s="187"/>
      <c r="H21" s="187"/>
    </row>
    <row r="22" spans="2:8" ht="15" customHeight="1" x14ac:dyDescent="0.25">
      <c r="B22" s="187" t="s">
        <v>865</v>
      </c>
      <c r="C22" s="187"/>
      <c r="D22" s="187"/>
      <c r="E22" s="187"/>
      <c r="F22" s="187"/>
      <c r="G22" s="187"/>
      <c r="H22" s="187"/>
    </row>
    <row r="23" spans="2:8" ht="15" customHeight="1" x14ac:dyDescent="0.25">
      <c r="B23" s="187" t="s">
        <v>841</v>
      </c>
      <c r="C23" s="187"/>
      <c r="D23" s="187"/>
      <c r="E23" s="187"/>
      <c r="F23" s="187"/>
      <c r="G23" s="187"/>
      <c r="H23" s="187"/>
    </row>
  </sheetData>
  <mergeCells count="3">
    <mergeCell ref="B2:D2"/>
    <mergeCell ref="H2:H3"/>
    <mergeCell ref="I2:I3"/>
  </mergeCells>
  <phoneticPr fontId="5" type="noConversion"/>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pane xSplit="1" ySplit="3" topLeftCell="B4" activePane="bottomRight" state="frozen"/>
      <selection pane="topRight" activeCell="B1" sqref="B1"/>
      <selection pane="bottomLeft" activeCell="A2" sqref="A2"/>
      <selection pane="bottomRight" activeCell="F1" sqref="F1"/>
    </sheetView>
  </sheetViews>
  <sheetFormatPr baseColWidth="10" defaultColWidth="9.140625" defaultRowHeight="15" customHeight="1" x14ac:dyDescent="0.25"/>
  <cols>
    <col min="1" max="4" width="15.7109375" style="144" customWidth="1"/>
    <col min="5" max="5" width="32.7109375" style="144" customWidth="1"/>
    <col min="6" max="6" width="17.7109375" style="144" customWidth="1"/>
    <col min="7" max="7" width="48.85546875" style="144" customWidth="1"/>
    <col min="8" max="8" width="12.7109375" style="144" customWidth="1"/>
    <col min="9" max="9" width="121.7109375" style="144" customWidth="1"/>
    <col min="10" max="16384" width="9.140625" style="144"/>
  </cols>
  <sheetData>
    <row r="1" spans="1:9" ht="15" customHeight="1" x14ac:dyDescent="0.25">
      <c r="A1" s="144" t="s">
        <v>582</v>
      </c>
      <c r="B1" s="90" t="s">
        <v>8</v>
      </c>
      <c r="C1" s="90" t="s">
        <v>860</v>
      </c>
      <c r="D1" s="90" t="s">
        <v>842</v>
      </c>
      <c r="E1" s="90" t="s">
        <v>863</v>
      </c>
      <c r="F1" s="90" t="s">
        <v>834</v>
      </c>
    </row>
    <row r="2" spans="1:9" ht="15" customHeight="1" x14ac:dyDescent="0.25">
      <c r="A2" s="122"/>
      <c r="B2" s="381" t="s">
        <v>862</v>
      </c>
      <c r="C2" s="381"/>
      <c r="D2" s="381"/>
      <c r="E2" s="319" t="s">
        <v>844</v>
      </c>
      <c r="F2" s="335"/>
      <c r="G2" s="122"/>
      <c r="H2" s="122"/>
      <c r="I2" s="122"/>
    </row>
    <row r="3" spans="1:9" ht="60" x14ac:dyDescent="0.25">
      <c r="A3" s="306" t="s">
        <v>0</v>
      </c>
      <c r="B3" s="330" t="s">
        <v>180</v>
      </c>
      <c r="C3" s="330" t="s">
        <v>861</v>
      </c>
      <c r="D3" s="330" t="s">
        <v>837</v>
      </c>
      <c r="E3" s="330" t="s">
        <v>843</v>
      </c>
      <c r="F3" s="330" t="s">
        <v>858</v>
      </c>
      <c r="G3" s="306" t="s">
        <v>181</v>
      </c>
      <c r="H3" s="334" t="s">
        <v>196</v>
      </c>
      <c r="I3" s="309" t="s">
        <v>16</v>
      </c>
    </row>
    <row r="4" spans="1:9" ht="16.5" customHeight="1" x14ac:dyDescent="0.25">
      <c r="A4" s="333">
        <v>40544</v>
      </c>
      <c r="B4" s="172">
        <v>5.0000000000000001E-3</v>
      </c>
      <c r="C4" s="172">
        <v>1.8E-3</v>
      </c>
      <c r="D4" s="172"/>
      <c r="E4" s="172">
        <v>1E-3</v>
      </c>
      <c r="F4" s="172">
        <v>2.5999999999999999E-3</v>
      </c>
      <c r="G4" s="288" t="s">
        <v>847</v>
      </c>
      <c r="H4" s="153"/>
      <c r="I4" s="155" t="s">
        <v>845</v>
      </c>
    </row>
    <row r="5" spans="1:9" ht="16.5" customHeight="1" x14ac:dyDescent="0.25">
      <c r="A5" s="333">
        <v>40179</v>
      </c>
      <c r="B5" s="172">
        <v>5.0000000000000001E-3</v>
      </c>
      <c r="C5" s="172">
        <v>1.8E-3</v>
      </c>
      <c r="D5" s="172"/>
      <c r="E5" s="172">
        <v>1E-3</v>
      </c>
      <c r="F5" s="172">
        <v>2.5999999999999999E-3</v>
      </c>
      <c r="G5" s="288" t="s">
        <v>846</v>
      </c>
      <c r="H5" s="153"/>
      <c r="I5" s="153"/>
    </row>
    <row r="6" spans="1:9" ht="16.5" customHeight="1" x14ac:dyDescent="0.25">
      <c r="A6" s="333">
        <v>39083</v>
      </c>
      <c r="B6" s="172">
        <v>5.0000000000000001E-3</v>
      </c>
      <c r="C6" s="172">
        <v>1.8E-3</v>
      </c>
      <c r="D6" s="172"/>
      <c r="E6" s="172"/>
      <c r="F6" s="172">
        <v>2.5999999999999999E-3</v>
      </c>
      <c r="G6" s="288"/>
      <c r="H6" s="153"/>
      <c r="I6" s="153"/>
    </row>
    <row r="7" spans="1:9" ht="16.5" customHeight="1" x14ac:dyDescent="0.25">
      <c r="A7" s="333">
        <v>38718</v>
      </c>
      <c r="B7" s="172">
        <v>5.0000000000000001E-3</v>
      </c>
      <c r="C7" s="172">
        <v>1.8E-3</v>
      </c>
      <c r="D7" s="172"/>
      <c r="E7" s="172"/>
      <c r="F7" s="172">
        <v>2E-3</v>
      </c>
      <c r="G7" s="288" t="s">
        <v>835</v>
      </c>
      <c r="H7" s="153"/>
      <c r="I7" s="153"/>
    </row>
    <row r="8" spans="1:9" ht="16.5" customHeight="1" x14ac:dyDescent="0.25">
      <c r="A8" s="333">
        <v>38353</v>
      </c>
      <c r="B8" s="172">
        <v>5.0000000000000001E-3</v>
      </c>
      <c r="C8" s="172">
        <v>1.1999999999999999E-3</v>
      </c>
      <c r="D8" s="172"/>
      <c r="E8" s="172"/>
      <c r="F8" s="172">
        <v>2E-3</v>
      </c>
      <c r="G8" s="288" t="s">
        <v>835</v>
      </c>
      <c r="H8" s="153"/>
      <c r="I8" s="153"/>
    </row>
    <row r="9" spans="1:9" ht="16.5" customHeight="1" x14ac:dyDescent="0.25">
      <c r="A9" s="333">
        <v>37987</v>
      </c>
      <c r="B9" s="172">
        <v>5.0000000000000001E-3</v>
      </c>
      <c r="C9" s="172">
        <v>5.9999999999999995E-4</v>
      </c>
      <c r="D9" s="172"/>
      <c r="E9" s="172"/>
      <c r="F9" s="172">
        <v>2E-3</v>
      </c>
      <c r="G9" s="288" t="s">
        <v>835</v>
      </c>
      <c r="H9" s="153"/>
      <c r="I9" s="153"/>
    </row>
    <row r="10" spans="1:9" s="139" customFormat="1" ht="15" customHeight="1" x14ac:dyDescent="0.25">
      <c r="A10" s="78">
        <v>33970</v>
      </c>
      <c r="B10" s="172">
        <v>5.0000000000000001E-3</v>
      </c>
      <c r="F10" s="336"/>
      <c r="G10" s="139" t="s">
        <v>836</v>
      </c>
      <c r="H10" s="152">
        <v>33999</v>
      </c>
    </row>
    <row r="11" spans="1:9" ht="15" customHeight="1" x14ac:dyDescent="0.25">
      <c r="A11" s="78">
        <v>31778</v>
      </c>
      <c r="B11" s="172">
        <v>6.0000000000000001E-3</v>
      </c>
      <c r="C11" s="172"/>
      <c r="D11" s="172">
        <v>1E-3</v>
      </c>
      <c r="E11" s="172"/>
      <c r="F11" s="336"/>
      <c r="G11" s="139"/>
      <c r="I11" s="139"/>
    </row>
    <row r="12" spans="1:9" ht="15" customHeight="1" x14ac:dyDescent="0.25">
      <c r="A12" s="78">
        <v>29221</v>
      </c>
      <c r="B12" s="172">
        <v>6.0000000000000001E-3</v>
      </c>
      <c r="C12" s="172"/>
      <c r="D12" s="172">
        <v>1E-3</v>
      </c>
      <c r="E12" s="172"/>
      <c r="F12" s="336"/>
      <c r="G12" s="139" t="s">
        <v>853</v>
      </c>
      <c r="H12" s="160">
        <v>29239</v>
      </c>
      <c r="I12" s="139" t="s">
        <v>854</v>
      </c>
    </row>
    <row r="13" spans="1:9" ht="15" customHeight="1" x14ac:dyDescent="0.25">
      <c r="A13" s="78">
        <v>28856</v>
      </c>
      <c r="B13" s="172">
        <v>6.0000000000000001E-3</v>
      </c>
      <c r="C13" s="172"/>
      <c r="D13" s="172">
        <v>1E-3</v>
      </c>
      <c r="E13" s="172"/>
      <c r="F13" s="336"/>
      <c r="G13" s="139" t="s">
        <v>852</v>
      </c>
      <c r="H13" s="337">
        <v>28854</v>
      </c>
      <c r="I13" s="144" t="s">
        <v>851</v>
      </c>
    </row>
    <row r="14" spans="1:9" ht="15" customHeight="1" x14ac:dyDescent="0.25">
      <c r="A14" s="78">
        <v>28491</v>
      </c>
      <c r="B14" s="172">
        <v>6.0000000000000001E-3</v>
      </c>
      <c r="C14" s="172"/>
      <c r="D14" s="172">
        <v>1E-3</v>
      </c>
      <c r="E14" s="172"/>
      <c r="F14" s="336"/>
      <c r="G14" s="139"/>
      <c r="I14" s="139" t="s">
        <v>63</v>
      </c>
    </row>
    <row r="15" spans="1:9" ht="15" customHeight="1" x14ac:dyDescent="0.25">
      <c r="A15" s="78">
        <v>28126</v>
      </c>
      <c r="B15" s="172">
        <v>6.0000000000000001E-3</v>
      </c>
      <c r="C15" s="172"/>
      <c r="D15" s="172">
        <v>1E-3</v>
      </c>
      <c r="E15" s="172"/>
      <c r="F15" s="336"/>
      <c r="G15" s="139" t="s">
        <v>450</v>
      </c>
      <c r="H15" s="160">
        <v>28312</v>
      </c>
      <c r="I15" s="139" t="s">
        <v>850</v>
      </c>
    </row>
    <row r="16" spans="1:9" ht="15" customHeight="1" x14ac:dyDescent="0.25">
      <c r="A16" s="78">
        <v>26299</v>
      </c>
      <c r="B16" s="172">
        <v>5.0000000000000001E-3</v>
      </c>
      <c r="C16" s="172"/>
      <c r="D16" s="172"/>
      <c r="E16" s="172"/>
      <c r="F16" s="336"/>
      <c r="G16" s="139" t="s">
        <v>449</v>
      </c>
      <c r="H16" s="160">
        <v>26131</v>
      </c>
      <c r="I16" s="139"/>
    </row>
    <row r="18" spans="2:4" ht="15" customHeight="1" x14ac:dyDescent="0.25">
      <c r="B18" s="146" t="s">
        <v>168</v>
      </c>
      <c r="C18" s="146"/>
      <c r="D18" s="146"/>
    </row>
    <row r="19" spans="2:4" ht="15" customHeight="1" x14ac:dyDescent="0.25">
      <c r="B19" s="144" t="s">
        <v>857</v>
      </c>
    </row>
    <row r="21" spans="2:4" ht="15" customHeight="1" x14ac:dyDescent="0.25">
      <c r="B21" s="146" t="s">
        <v>848</v>
      </c>
    </row>
    <row r="22" spans="2:4" ht="15" customHeight="1" x14ac:dyDescent="0.25">
      <c r="B22" s="144" t="s">
        <v>859</v>
      </c>
    </row>
    <row r="23" spans="2:4" ht="15" customHeight="1" x14ac:dyDescent="0.25">
      <c r="B23" s="144" t="s">
        <v>869</v>
      </c>
    </row>
    <row r="24" spans="2:4" ht="15" customHeight="1" x14ac:dyDescent="0.25">
      <c r="B24" s="139" t="s">
        <v>855</v>
      </c>
    </row>
    <row r="25" spans="2:4" ht="15" customHeight="1" x14ac:dyDescent="0.25">
      <c r="B25" s="144" t="s">
        <v>856</v>
      </c>
    </row>
    <row r="27" spans="2:4" ht="15" customHeight="1" x14ac:dyDescent="0.25">
      <c r="B27" s="187" t="s">
        <v>849</v>
      </c>
      <c r="C27" s="187"/>
    </row>
    <row r="28" spans="2:4" ht="15" customHeight="1" x14ac:dyDescent="0.25">
      <c r="B28" s="187" t="s">
        <v>874</v>
      </c>
      <c r="C28" s="187"/>
    </row>
  </sheetData>
  <mergeCells count="1">
    <mergeCell ref="B2:D2"/>
  </mergeCells>
  <phoneticPr fontId="5"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pane xSplit="1" ySplit="2" topLeftCell="B3" activePane="bottomRight" state="frozen"/>
      <selection pane="topRight" activeCell="B1" sqref="B1"/>
      <selection pane="bottomLeft" activeCell="A3" sqref="A3"/>
      <selection pane="bottomRight"/>
    </sheetView>
  </sheetViews>
  <sheetFormatPr baseColWidth="10" defaultColWidth="11.42578125" defaultRowHeight="15" customHeight="1" x14ac:dyDescent="0.25"/>
  <cols>
    <col min="4" max="4" width="6.140625" customWidth="1"/>
    <col min="5" max="5" width="8.28515625" customWidth="1"/>
    <col min="6" max="6" width="9.5703125" customWidth="1"/>
    <col min="7" max="7" width="12.28515625" customWidth="1"/>
    <col min="8" max="8" width="12.7109375" customWidth="1"/>
    <col min="9" max="10" width="10.85546875" customWidth="1"/>
    <col min="11" max="11" width="9.42578125" customWidth="1"/>
    <col min="12" max="12" width="9.140625" customWidth="1"/>
    <col min="13" max="13" width="15.7109375" bestFit="1" customWidth="1"/>
  </cols>
  <sheetData>
    <row r="1" spans="1:13" ht="15" hidden="1" customHeight="1" x14ac:dyDescent="0.25">
      <c r="A1" t="s">
        <v>582</v>
      </c>
      <c r="B1" t="s">
        <v>830</v>
      </c>
      <c r="C1" t="s">
        <v>831</v>
      </c>
      <c r="D1" t="s">
        <v>786</v>
      </c>
      <c r="E1" t="s">
        <v>789</v>
      </c>
      <c r="F1" t="s">
        <v>787</v>
      </c>
      <c r="G1" t="s">
        <v>788</v>
      </c>
      <c r="H1" t="s">
        <v>790</v>
      </c>
      <c r="I1" t="s">
        <v>799</v>
      </c>
      <c r="J1" t="s">
        <v>791</v>
      </c>
      <c r="K1" t="s">
        <v>792</v>
      </c>
      <c r="L1" t="s">
        <v>793</v>
      </c>
      <c r="M1" t="s">
        <v>794</v>
      </c>
    </row>
    <row r="2" spans="1:13" ht="36" customHeight="1" x14ac:dyDescent="0.25">
      <c r="A2" s="34"/>
      <c r="B2" s="32" t="s">
        <v>528</v>
      </c>
      <c r="C2" s="32" t="s">
        <v>832</v>
      </c>
      <c r="D2" s="310" t="s">
        <v>428</v>
      </c>
      <c r="E2" s="304" t="s">
        <v>795</v>
      </c>
      <c r="F2" s="304" t="s">
        <v>796</v>
      </c>
      <c r="G2" s="304" t="s">
        <v>797</v>
      </c>
      <c r="H2" s="304" t="s">
        <v>798</v>
      </c>
      <c r="I2" s="304" t="s">
        <v>800</v>
      </c>
      <c r="J2" s="310" t="s">
        <v>429</v>
      </c>
      <c r="K2" s="310" t="s">
        <v>431</v>
      </c>
      <c r="L2" s="310" t="s">
        <v>430</v>
      </c>
      <c r="M2" s="310" t="s">
        <v>432</v>
      </c>
    </row>
    <row r="3" spans="1:13" ht="15" customHeight="1" x14ac:dyDescent="0.25">
      <c r="A3" s="37">
        <v>40544</v>
      </c>
      <c r="B3" s="49"/>
      <c r="C3" s="23">
        <v>1.7500000000000002E-2</v>
      </c>
      <c r="D3" s="23">
        <v>2.5999999999999999E-2</v>
      </c>
      <c r="E3" s="23">
        <v>1.4E-2</v>
      </c>
      <c r="F3" s="23">
        <v>2.5999999999999999E-2</v>
      </c>
      <c r="G3" s="23">
        <v>1.7000000000000001E-2</v>
      </c>
      <c r="H3" s="23">
        <v>1.7000000000000001E-2</v>
      </c>
      <c r="I3" s="23">
        <v>1.4E-2</v>
      </c>
      <c r="J3" s="23">
        <v>1.7500000000000002E-2</v>
      </c>
      <c r="K3" s="23">
        <v>1.7999999999999999E-2</v>
      </c>
      <c r="L3" s="23">
        <v>1.7999999999999999E-2</v>
      </c>
      <c r="M3" s="23">
        <v>6.0000000000000001E-3</v>
      </c>
    </row>
    <row r="4" spans="1:13" ht="15" customHeight="1" x14ac:dyDescent="0.25">
      <c r="A4" s="37">
        <v>39448</v>
      </c>
      <c r="B4" s="49"/>
      <c r="C4" s="23">
        <v>1.7500000000000002E-2</v>
      </c>
      <c r="D4" s="23">
        <v>2.5999999999999999E-2</v>
      </c>
      <c r="E4" s="23">
        <v>1.4E-2</v>
      </c>
      <c r="F4" s="23">
        <v>2.5999999999999999E-2</v>
      </c>
      <c r="G4" s="23">
        <v>1.7000000000000001E-2</v>
      </c>
      <c r="H4" s="23">
        <v>1.7000000000000001E-2</v>
      </c>
      <c r="I4" s="23">
        <v>1.4E-2</v>
      </c>
      <c r="J4" s="23">
        <v>1.7500000000000002E-2</v>
      </c>
      <c r="K4" s="23">
        <v>1.7999999999999999E-2</v>
      </c>
      <c r="L4" s="23">
        <v>1.7999999999999999E-2</v>
      </c>
      <c r="M4" s="23">
        <v>6.0000000000000001E-3</v>
      </c>
    </row>
    <row r="5" spans="1:13" ht="15" customHeight="1" x14ac:dyDescent="0.25">
      <c r="A5" s="37">
        <v>37987</v>
      </c>
      <c r="B5" s="49"/>
      <c r="C5" s="23">
        <v>1.7500000000000002E-2</v>
      </c>
      <c r="D5" s="23">
        <v>2.5999999999999999E-2</v>
      </c>
      <c r="E5" s="23">
        <v>1.4E-2</v>
      </c>
      <c r="F5" s="23">
        <v>2.5999999999999999E-2</v>
      </c>
      <c r="G5" s="23">
        <v>1.7000000000000001E-2</v>
      </c>
      <c r="H5" s="23">
        <v>1.7000000000000001E-2</v>
      </c>
      <c r="I5" s="23">
        <v>1.4E-2</v>
      </c>
      <c r="J5" s="23">
        <v>1.7500000000000002E-2</v>
      </c>
      <c r="K5" s="23">
        <v>1.7999999999999999E-2</v>
      </c>
      <c r="L5" s="23">
        <v>1.7500000000000002E-2</v>
      </c>
      <c r="M5" s="23">
        <v>5.0000000000000001E-3</v>
      </c>
    </row>
    <row r="6" spans="1:13" ht="15" customHeight="1" x14ac:dyDescent="0.25">
      <c r="A6" s="37">
        <v>35065</v>
      </c>
      <c r="B6" s="49"/>
      <c r="C6" s="23">
        <v>1.6299999999999999E-2</v>
      </c>
      <c r="D6" s="23">
        <v>2.5000000000000001E-2</v>
      </c>
      <c r="E6" s="23">
        <v>0.01</v>
      </c>
      <c r="F6" s="23">
        <v>2.5000000000000001E-2</v>
      </c>
      <c r="G6" s="23">
        <v>1.6E-2</v>
      </c>
      <c r="H6" s="23">
        <v>1.6E-2</v>
      </c>
      <c r="I6" s="23">
        <v>0.01</v>
      </c>
      <c r="J6" s="23">
        <v>1.6299999999999999E-2</v>
      </c>
      <c r="K6" s="23">
        <v>1.7500000000000002E-2</v>
      </c>
      <c r="L6" s="331">
        <v>1.7999999999999999E-2</v>
      </c>
      <c r="M6" s="23">
        <v>5.0000000000000001E-3</v>
      </c>
    </row>
    <row r="7" spans="1:13" ht="15" customHeight="1" x14ac:dyDescent="0.25">
      <c r="A7" s="37">
        <v>33604</v>
      </c>
      <c r="B7" s="49"/>
      <c r="C7" s="23">
        <v>1.6299999999999999E-2</v>
      </c>
      <c r="D7" s="23"/>
      <c r="E7" s="23"/>
      <c r="F7" s="23"/>
      <c r="G7" s="23"/>
      <c r="H7" s="23"/>
      <c r="I7" s="23"/>
      <c r="J7" s="23"/>
      <c r="K7" s="23"/>
      <c r="L7" s="331"/>
      <c r="M7" s="23"/>
    </row>
    <row r="8" spans="1:13" ht="15" customHeight="1" x14ac:dyDescent="0.25">
      <c r="A8" s="28">
        <v>31048</v>
      </c>
      <c r="B8" s="23">
        <v>1.4999999999999999E-2</v>
      </c>
      <c r="C8" s="39"/>
      <c r="D8" s="23">
        <v>0.02</v>
      </c>
      <c r="E8" s="23">
        <v>1.2E-2</v>
      </c>
      <c r="F8" s="23">
        <v>0.02</v>
      </c>
      <c r="G8" s="23">
        <v>0.02</v>
      </c>
      <c r="H8" s="23">
        <v>0.02</v>
      </c>
      <c r="I8" s="23">
        <v>1.2E-2</v>
      </c>
      <c r="J8" s="23">
        <v>1.4999999999999999E-2</v>
      </c>
      <c r="K8" s="23">
        <v>1.4999999999999999E-2</v>
      </c>
      <c r="L8" s="23">
        <v>0.01</v>
      </c>
      <c r="M8" s="23">
        <v>5.0000000000000001E-3</v>
      </c>
    </row>
    <row r="9" spans="1:13" ht="15" customHeight="1" x14ac:dyDescent="0.25">
      <c r="A9" s="28">
        <v>30317</v>
      </c>
      <c r="B9" s="23">
        <v>1.4999999999999999E-2</v>
      </c>
      <c r="C9" s="39"/>
      <c r="D9" s="23">
        <v>0.02</v>
      </c>
      <c r="E9" s="23">
        <v>1.2E-2</v>
      </c>
      <c r="F9" s="23">
        <v>0.02</v>
      </c>
      <c r="G9" s="23">
        <v>0.02</v>
      </c>
      <c r="H9" s="23">
        <v>0.02</v>
      </c>
      <c r="I9" s="23">
        <v>1.2E-2</v>
      </c>
      <c r="J9" s="23">
        <v>1.4999999999999999E-2</v>
      </c>
      <c r="K9" s="23">
        <v>1.4999999999999999E-2</v>
      </c>
      <c r="L9" s="23">
        <v>0.01</v>
      </c>
      <c r="M9" s="23"/>
    </row>
    <row r="10" spans="1:13" ht="15" customHeight="1" x14ac:dyDescent="0.25">
      <c r="E10" s="22"/>
      <c r="F10" s="22"/>
      <c r="G10" s="22"/>
      <c r="H10" s="22"/>
      <c r="I10" s="22"/>
    </row>
    <row r="11" spans="1:13" ht="15" customHeight="1" x14ac:dyDescent="0.25">
      <c r="B11" s="18" t="s">
        <v>168</v>
      </c>
      <c r="C11" s="23"/>
      <c r="D11" s="23"/>
      <c r="E11" s="23"/>
      <c r="F11" s="23"/>
      <c r="G11" s="23"/>
    </row>
    <row r="12" spans="1:13" ht="15" customHeight="1" x14ac:dyDescent="0.25">
      <c r="H12" t="s">
        <v>196</v>
      </c>
    </row>
    <row r="13" spans="1:13" ht="15" customHeight="1" x14ac:dyDescent="0.25">
      <c r="B13" t="s">
        <v>436</v>
      </c>
      <c r="E13" t="s">
        <v>437</v>
      </c>
      <c r="H13" s="30">
        <v>33969</v>
      </c>
    </row>
    <row r="14" spans="1:13" ht="15" customHeight="1" x14ac:dyDescent="0.25">
      <c r="E14" t="s">
        <v>435</v>
      </c>
      <c r="H14" s="30">
        <v>30168</v>
      </c>
      <c r="K14" s="30"/>
    </row>
    <row r="15" spans="1:13" ht="15" customHeight="1" x14ac:dyDescent="0.25">
      <c r="E15" t="s">
        <v>434</v>
      </c>
    </row>
    <row r="16" spans="1:13" ht="15" customHeight="1" x14ac:dyDescent="0.25">
      <c r="B16" t="s">
        <v>439</v>
      </c>
      <c r="E16" t="s">
        <v>433</v>
      </c>
    </row>
    <row r="18" spans="1:9" ht="15" customHeight="1" x14ac:dyDescent="0.25">
      <c r="B18" t="s">
        <v>14</v>
      </c>
    </row>
    <row r="19" spans="1:9" ht="15" customHeight="1" x14ac:dyDescent="0.25">
      <c r="B19" t="s">
        <v>15</v>
      </c>
    </row>
    <row r="21" spans="1:9" ht="15" customHeight="1" x14ac:dyDescent="0.25">
      <c r="B21" t="s">
        <v>801</v>
      </c>
    </row>
    <row r="23" spans="1:9" ht="15" customHeight="1" x14ac:dyDescent="0.25">
      <c r="B23" s="281" t="s">
        <v>802</v>
      </c>
      <c r="C23" s="281"/>
      <c r="D23" s="281"/>
      <c r="E23" s="281"/>
      <c r="F23" s="281"/>
      <c r="G23" s="281"/>
      <c r="H23" s="281"/>
      <c r="I23" s="281"/>
    </row>
    <row r="24" spans="1:9" ht="15" customHeight="1" x14ac:dyDescent="0.25">
      <c r="B24" s="281" t="s">
        <v>833</v>
      </c>
      <c r="C24" s="281"/>
      <c r="D24" s="281"/>
      <c r="E24" s="281"/>
      <c r="F24" s="281"/>
    </row>
    <row r="25" spans="1:9" ht="15" customHeight="1" x14ac:dyDescent="0.25">
      <c r="A25" s="30"/>
    </row>
    <row r="31" spans="1:9" ht="15" customHeight="1" x14ac:dyDescent="0.25">
      <c r="A31" s="30"/>
      <c r="B31" s="30"/>
      <c r="C31" s="30"/>
    </row>
  </sheetData>
  <phoneticPr fontId="5" type="noConversion"/>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pane xSplit="1" ySplit="2" topLeftCell="B3" activePane="bottomRight" state="frozen"/>
      <selection pane="topRight" activeCell="B1" sqref="B1"/>
      <selection pane="bottomLeft" activeCell="A2" sqref="A2"/>
      <selection pane="bottomRight" sqref="A1:XFD1"/>
    </sheetView>
  </sheetViews>
  <sheetFormatPr baseColWidth="10" defaultColWidth="11.42578125" defaultRowHeight="15" customHeight="1" x14ac:dyDescent="0.2"/>
  <cols>
    <col min="1" max="1" width="14.85546875" style="2" customWidth="1"/>
    <col min="2" max="2" width="11.42578125" style="2" customWidth="1"/>
    <col min="3" max="3" width="37.140625" style="2" customWidth="1"/>
    <col min="4" max="4" width="15.5703125" style="2" customWidth="1"/>
    <col min="5" max="5" width="141.7109375" style="2" customWidth="1"/>
    <col min="6" max="16384" width="11.42578125" style="2"/>
  </cols>
  <sheetData>
    <row r="1" spans="1:5" ht="15" hidden="1" customHeight="1" x14ac:dyDescent="0.25">
      <c r="A1" s="144" t="s">
        <v>582</v>
      </c>
      <c r="B1" s="144" t="s">
        <v>31</v>
      </c>
    </row>
    <row r="2" spans="1:5" ht="15" customHeight="1" x14ac:dyDescent="0.25">
      <c r="A2" s="267" t="s">
        <v>30</v>
      </c>
      <c r="B2" s="267" t="s">
        <v>31</v>
      </c>
      <c r="C2" s="267" t="s">
        <v>181</v>
      </c>
      <c r="D2" s="309" t="s">
        <v>196</v>
      </c>
      <c r="E2" s="267" t="s">
        <v>16</v>
      </c>
    </row>
    <row r="3" spans="1:5" ht="15" customHeight="1" x14ac:dyDescent="0.25">
      <c r="A3" s="186">
        <v>40544</v>
      </c>
      <c r="B3" s="295">
        <v>0.08</v>
      </c>
      <c r="C3" s="89" t="s">
        <v>443</v>
      </c>
      <c r="D3" s="89"/>
      <c r="E3" s="155" t="s">
        <v>444</v>
      </c>
    </row>
    <row r="4" spans="1:5" ht="15" customHeight="1" x14ac:dyDescent="0.25">
      <c r="A4" s="186">
        <v>35796</v>
      </c>
      <c r="B4" s="295">
        <v>0.08</v>
      </c>
      <c r="C4" s="155" t="s">
        <v>803</v>
      </c>
      <c r="D4" s="324">
        <v>35787</v>
      </c>
      <c r="E4" s="155" t="s">
        <v>56</v>
      </c>
    </row>
    <row r="5" spans="1:5" ht="15" customHeight="1" x14ac:dyDescent="0.25">
      <c r="A5" s="186">
        <v>35065</v>
      </c>
      <c r="B5" s="295">
        <v>0.06</v>
      </c>
      <c r="C5" s="296" t="s">
        <v>804</v>
      </c>
      <c r="D5" s="152">
        <v>35089</v>
      </c>
    </row>
    <row r="6" spans="1:5" ht="15" customHeight="1" x14ac:dyDescent="0.25">
      <c r="A6" s="297"/>
      <c r="B6" s="296"/>
      <c r="C6" s="139"/>
      <c r="D6" s="139"/>
      <c r="E6" s="139"/>
    </row>
    <row r="7" spans="1:5" ht="15" customHeight="1" x14ac:dyDescent="0.25">
      <c r="A7" s="144"/>
      <c r="B7" s="146" t="s">
        <v>441</v>
      </c>
      <c r="C7" s="144"/>
      <c r="D7" s="144"/>
      <c r="E7" s="144"/>
    </row>
    <row r="8" spans="1:5" ht="15" customHeight="1" x14ac:dyDescent="0.25">
      <c r="A8" s="144"/>
      <c r="B8" s="144" t="s">
        <v>442</v>
      </c>
      <c r="C8" s="144"/>
      <c r="D8" s="144"/>
      <c r="E8" s="144"/>
    </row>
    <row r="9" spans="1:5" ht="15" customHeight="1" x14ac:dyDescent="0.25">
      <c r="A9" s="144"/>
      <c r="B9" s="144"/>
      <c r="C9" s="144"/>
      <c r="D9" s="144"/>
      <c r="E9" s="144"/>
    </row>
    <row r="10" spans="1:5" ht="15" customHeight="1" x14ac:dyDescent="0.25">
      <c r="A10" s="144"/>
      <c r="B10" s="139" t="s">
        <v>805</v>
      </c>
      <c r="C10" s="144"/>
      <c r="D10" s="144"/>
      <c r="E10" s="144"/>
    </row>
    <row r="11" spans="1:5" ht="15" customHeight="1" x14ac:dyDescent="0.25">
      <c r="A11" s="144"/>
      <c r="B11" s="144" t="s">
        <v>806</v>
      </c>
      <c r="C11" s="144"/>
      <c r="D11" s="144"/>
      <c r="E11" s="144"/>
    </row>
    <row r="12" spans="1:5" ht="15" customHeight="1" x14ac:dyDescent="0.25">
      <c r="A12" s="144"/>
      <c r="B12" s="144"/>
      <c r="C12" s="144"/>
      <c r="D12" s="144"/>
      <c r="E12" s="144"/>
    </row>
  </sheetData>
  <phoneticPr fontId="5"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pane xSplit="1" ySplit="3" topLeftCell="B4" activePane="bottomRight" state="frozen"/>
      <selection pane="topRight" activeCell="B1" sqref="B1"/>
      <selection pane="bottomLeft" activeCell="A3" sqref="A3"/>
      <selection pane="bottomRight" activeCell="B22" sqref="B22"/>
    </sheetView>
  </sheetViews>
  <sheetFormatPr baseColWidth="10" defaultColWidth="18.7109375" defaultRowHeight="15" x14ac:dyDescent="0.25"/>
  <cols>
    <col min="1" max="1" width="11" style="90" customWidth="1"/>
    <col min="2" max="3" width="16.140625" style="90" customWidth="1"/>
    <col min="4" max="4" width="14.42578125" style="90" customWidth="1"/>
    <col min="5" max="5" width="12.28515625" style="90" customWidth="1"/>
    <col min="6" max="8" width="16.140625" style="90" customWidth="1"/>
    <col min="9" max="9" width="20.140625" style="90" customWidth="1"/>
    <col min="10" max="10" width="87.42578125" style="90" customWidth="1"/>
    <col min="11" max="11" width="66.42578125" style="90" customWidth="1"/>
    <col min="12" max="12" width="21.85546875" style="90" customWidth="1"/>
    <col min="13" max="16384" width="18.7109375" style="90"/>
  </cols>
  <sheetData>
    <row r="1" spans="1:11" ht="14.25" customHeight="1" x14ac:dyDescent="0.25">
      <c r="A1" s="90" t="s">
        <v>582</v>
      </c>
      <c r="B1" s="90" t="s">
        <v>587</v>
      </c>
      <c r="C1" s="90" t="s">
        <v>588</v>
      </c>
      <c r="D1" s="90" t="s">
        <v>589</v>
      </c>
      <c r="E1" s="90" t="s">
        <v>590</v>
      </c>
      <c r="F1" s="90" t="s">
        <v>591</v>
      </c>
      <c r="G1" s="90" t="s">
        <v>592</v>
      </c>
      <c r="H1" s="90" t="s">
        <v>627</v>
      </c>
      <c r="I1" s="90" t="s">
        <v>593</v>
      </c>
    </row>
    <row r="2" spans="1:11" x14ac:dyDescent="0.25">
      <c r="A2" s="92" t="s">
        <v>0</v>
      </c>
      <c r="B2" s="380" t="s">
        <v>86</v>
      </c>
      <c r="C2" s="380"/>
      <c r="D2" s="380"/>
      <c r="E2" s="380" t="s">
        <v>87</v>
      </c>
      <c r="F2" s="380"/>
      <c r="G2" s="380"/>
      <c r="H2" s="380" t="s">
        <v>95</v>
      </c>
      <c r="I2" s="380"/>
      <c r="J2" s="95" t="s">
        <v>169</v>
      </c>
    </row>
    <row r="3" spans="1:11" ht="30" x14ac:dyDescent="0.25">
      <c r="A3" s="92"/>
      <c r="B3" s="93" t="s">
        <v>82</v>
      </c>
      <c r="C3" s="84" t="s">
        <v>554</v>
      </c>
      <c r="D3" s="84" t="s">
        <v>555</v>
      </c>
      <c r="E3" s="93" t="s">
        <v>82</v>
      </c>
      <c r="F3" s="84" t="s">
        <v>554</v>
      </c>
      <c r="G3" s="84" t="s">
        <v>555</v>
      </c>
      <c r="H3" s="93" t="s">
        <v>82</v>
      </c>
      <c r="I3" s="84" t="s">
        <v>554</v>
      </c>
      <c r="J3" s="95"/>
    </row>
    <row r="4" spans="1:11" x14ac:dyDescent="0.25">
      <c r="A4" s="88">
        <v>40909</v>
      </c>
      <c r="B4" s="99">
        <v>6.6000000000000003E-2</v>
      </c>
      <c r="C4" s="96">
        <v>4.2000000000000003E-2</v>
      </c>
      <c r="D4" s="23">
        <v>3.7999999999999999E-2</v>
      </c>
      <c r="E4" s="99">
        <v>7.4999999999999997E-2</v>
      </c>
      <c r="F4" s="96">
        <v>4.2000000000000003E-2</v>
      </c>
      <c r="G4" s="23">
        <v>3.7999999999999999E-2</v>
      </c>
      <c r="H4" s="96">
        <v>6.2E-2</v>
      </c>
      <c r="I4" s="96">
        <v>3.7999999999999999E-2</v>
      </c>
      <c r="J4" s="97" t="s">
        <v>115</v>
      </c>
    </row>
    <row r="5" spans="1:11" x14ac:dyDescent="0.25">
      <c r="A5" s="88">
        <v>40544</v>
      </c>
      <c r="B5" s="99">
        <v>6.6000000000000003E-2</v>
      </c>
      <c r="C5" s="96">
        <v>4.2000000000000003E-2</v>
      </c>
      <c r="D5" s="23">
        <v>3.7999999999999999E-2</v>
      </c>
      <c r="E5" s="99">
        <v>7.4999999999999997E-2</v>
      </c>
      <c r="F5" s="96">
        <v>4.2000000000000003E-2</v>
      </c>
      <c r="G5" s="23">
        <v>3.7999999999999999E-2</v>
      </c>
      <c r="H5" s="96">
        <v>6.2E-2</v>
      </c>
      <c r="I5" s="96">
        <v>3.7999999999999999E-2</v>
      </c>
      <c r="J5" s="97" t="s">
        <v>93</v>
      </c>
    </row>
    <row r="6" spans="1:11" x14ac:dyDescent="0.25">
      <c r="A6" s="102">
        <v>39448</v>
      </c>
      <c r="B6" s="99">
        <v>6.6000000000000003E-2</v>
      </c>
      <c r="C6" s="96">
        <v>4.2000000000000003E-2</v>
      </c>
      <c r="D6" s="23">
        <v>3.7999999999999999E-2</v>
      </c>
      <c r="E6" s="99">
        <v>7.4999999999999997E-2</v>
      </c>
      <c r="F6" s="96">
        <v>4.2000000000000003E-2</v>
      </c>
      <c r="G6" s="23">
        <v>3.7999999999999999E-2</v>
      </c>
      <c r="H6" s="96">
        <v>6.2E-2</v>
      </c>
      <c r="I6" s="96">
        <v>3.7999999999999999E-2</v>
      </c>
      <c r="J6" s="97" t="s">
        <v>92</v>
      </c>
      <c r="K6" s="97" t="s">
        <v>94</v>
      </c>
    </row>
    <row r="7" spans="1:11" x14ac:dyDescent="0.25">
      <c r="A7" s="102">
        <v>38353</v>
      </c>
      <c r="B7" s="99">
        <v>6.6000000000000003E-2</v>
      </c>
      <c r="C7" s="96">
        <v>4.2000000000000003E-2</v>
      </c>
      <c r="D7" s="23">
        <v>3.7999999999999999E-2</v>
      </c>
      <c r="E7" s="96">
        <v>6.6000000000000003E-2</v>
      </c>
      <c r="F7" s="96">
        <v>4.2000000000000003E-2</v>
      </c>
      <c r="H7" s="96">
        <v>6.2E-2</v>
      </c>
      <c r="I7" s="96">
        <v>3.7999999999999999E-2</v>
      </c>
      <c r="J7" s="90" t="s">
        <v>91</v>
      </c>
    </row>
    <row r="8" spans="1:11" x14ac:dyDescent="0.25">
      <c r="A8" s="102">
        <v>35796</v>
      </c>
      <c r="B8" s="99">
        <v>6.2E-2</v>
      </c>
      <c r="C8" s="23">
        <v>3.7999999999999999E-2</v>
      </c>
      <c r="D8" s="96">
        <v>3.7999999999999999E-2</v>
      </c>
      <c r="E8" s="96">
        <v>6.2E-2</v>
      </c>
      <c r="F8" s="96">
        <v>3.7999999999999999E-2</v>
      </c>
      <c r="H8" s="96">
        <v>6.2E-2</v>
      </c>
      <c r="I8" s="96">
        <v>3.7999999999999999E-2</v>
      </c>
      <c r="J8" s="50" t="s">
        <v>88</v>
      </c>
      <c r="K8" s="90" t="s">
        <v>90</v>
      </c>
    </row>
    <row r="9" spans="1:11" x14ac:dyDescent="0.25">
      <c r="A9" s="102">
        <v>35431</v>
      </c>
      <c r="B9" s="99">
        <v>3.4000000000000002E-2</v>
      </c>
      <c r="C9" s="96">
        <v>4.2000000000000003E-2</v>
      </c>
      <c r="D9" s="23">
        <v>0.01</v>
      </c>
      <c r="E9" s="99">
        <v>3.4000000000000002E-2</v>
      </c>
      <c r="F9" s="96">
        <v>4.2000000000000003E-2</v>
      </c>
      <c r="H9" s="99">
        <v>3.4000000000000002E-2</v>
      </c>
      <c r="I9" s="96">
        <v>3.7999999999999999E-2</v>
      </c>
      <c r="J9" s="50" t="s">
        <v>89</v>
      </c>
    </row>
    <row r="10" spans="1:11" x14ac:dyDescent="0.25">
      <c r="A10" s="104">
        <v>34151</v>
      </c>
      <c r="B10" s="96">
        <v>2.4E-2</v>
      </c>
      <c r="E10" s="94"/>
      <c r="F10" s="94"/>
      <c r="G10" s="94"/>
      <c r="H10" s="94"/>
      <c r="I10" s="94"/>
      <c r="J10" s="105" t="s">
        <v>26</v>
      </c>
    </row>
    <row r="11" spans="1:11" x14ac:dyDescent="0.25">
      <c r="A11" s="104">
        <v>33270</v>
      </c>
      <c r="B11" s="96">
        <v>1.0999999999999999E-2</v>
      </c>
      <c r="C11" s="94"/>
      <c r="D11" s="94"/>
      <c r="E11" s="94"/>
      <c r="F11" s="94"/>
      <c r="G11" s="94"/>
      <c r="H11" s="94"/>
      <c r="I11" s="94"/>
      <c r="J11" s="105" t="s">
        <v>25</v>
      </c>
    </row>
    <row r="12" spans="1:11" x14ac:dyDescent="0.25">
      <c r="A12" s="110"/>
      <c r="B12" s="94"/>
      <c r="C12" s="94"/>
      <c r="D12" s="94"/>
      <c r="E12" s="94"/>
      <c r="F12" s="94"/>
      <c r="G12" s="94"/>
      <c r="H12" s="94"/>
      <c r="I12" s="94"/>
      <c r="J12" s="98"/>
    </row>
    <row r="13" spans="1:11" x14ac:dyDescent="0.25">
      <c r="A13" s="106"/>
      <c r="B13" s="18" t="s">
        <v>97</v>
      </c>
      <c r="D13" s="94"/>
      <c r="E13" s="94"/>
      <c r="F13" s="94"/>
      <c r="G13" s="94"/>
      <c r="H13" s="94"/>
      <c r="I13" s="94"/>
      <c r="J13" s="98"/>
    </row>
    <row r="14" spans="1:11" x14ac:dyDescent="0.25">
      <c r="A14" s="106"/>
      <c r="B14" s="90" t="s">
        <v>566</v>
      </c>
      <c r="D14" s="90" t="s">
        <v>567</v>
      </c>
      <c r="E14" s="101"/>
      <c r="F14" s="101"/>
      <c r="G14" s="101"/>
      <c r="H14" s="101"/>
      <c r="I14" s="101"/>
      <c r="J14" s="97"/>
    </row>
    <row r="15" spans="1:11" x14ac:dyDescent="0.25">
      <c r="A15" s="107"/>
      <c r="D15" s="90" t="s">
        <v>568</v>
      </c>
      <c r="E15" s="94"/>
      <c r="F15" s="94"/>
      <c r="G15" s="94"/>
      <c r="H15" s="94"/>
      <c r="I15" s="94"/>
    </row>
    <row r="16" spans="1:11" x14ac:dyDescent="0.25">
      <c r="A16" s="107"/>
      <c r="B16" s="90" t="s">
        <v>100</v>
      </c>
      <c r="D16" s="90" t="s">
        <v>102</v>
      </c>
      <c r="E16" s="94"/>
      <c r="F16" s="94"/>
      <c r="G16" s="94"/>
      <c r="H16" s="94"/>
      <c r="I16" s="94"/>
      <c r="J16" s="98"/>
    </row>
    <row r="17" spans="1:10" x14ac:dyDescent="0.25">
      <c r="A17" s="107"/>
      <c r="D17" s="90" t="s">
        <v>99</v>
      </c>
      <c r="E17" s="94"/>
      <c r="F17" s="94"/>
      <c r="G17" s="94"/>
      <c r="H17" s="94"/>
      <c r="I17" s="94"/>
      <c r="J17" s="98"/>
    </row>
    <row r="18" spans="1:10" x14ac:dyDescent="0.25">
      <c r="A18" s="107"/>
      <c r="D18" s="90" t="s">
        <v>98</v>
      </c>
      <c r="E18" s="94"/>
      <c r="F18" s="94"/>
      <c r="G18" s="94"/>
      <c r="H18" s="94"/>
      <c r="I18" s="94"/>
    </row>
    <row r="19" spans="1:10" x14ac:dyDescent="0.25">
      <c r="A19" s="107"/>
      <c r="B19" s="90" t="s">
        <v>101</v>
      </c>
      <c r="D19" s="90" t="s">
        <v>96</v>
      </c>
      <c r="E19" s="94"/>
      <c r="F19" s="94"/>
      <c r="G19" s="94"/>
      <c r="H19" s="94"/>
      <c r="I19" s="94"/>
      <c r="J19" s="98"/>
    </row>
    <row r="20" spans="1:10" x14ac:dyDescent="0.25">
      <c r="A20" s="106"/>
      <c r="D20" s="90" t="s">
        <v>103</v>
      </c>
      <c r="E20" s="100"/>
      <c r="F20" s="100"/>
      <c r="G20" s="100"/>
      <c r="H20" s="100"/>
      <c r="I20" s="100"/>
      <c r="J20" s="98"/>
    </row>
    <row r="21" spans="1:10" x14ac:dyDescent="0.25">
      <c r="A21" s="107"/>
      <c r="B21" s="94"/>
      <c r="C21" s="94"/>
      <c r="D21" s="94"/>
      <c r="E21" s="94"/>
      <c r="F21" s="94"/>
      <c r="G21" s="94"/>
      <c r="H21" s="94"/>
      <c r="I21" s="94"/>
    </row>
    <row r="22" spans="1:10" x14ac:dyDescent="0.25">
      <c r="A22" s="107"/>
      <c r="B22" s="94"/>
      <c r="C22" s="94"/>
      <c r="D22" s="94"/>
      <c r="E22" s="94"/>
      <c r="F22" s="94"/>
      <c r="G22" s="94"/>
      <c r="H22" s="94"/>
      <c r="I22" s="94"/>
    </row>
    <row r="23" spans="1:10" x14ac:dyDescent="0.25">
      <c r="A23" s="107"/>
      <c r="B23" s="94"/>
      <c r="C23" s="94"/>
      <c r="D23" s="94"/>
      <c r="E23" s="94"/>
      <c r="F23" s="94"/>
      <c r="G23" s="94"/>
      <c r="H23" s="94"/>
      <c r="I23" s="94"/>
    </row>
    <row r="24" spans="1:10" x14ac:dyDescent="0.25">
      <c r="A24" s="107"/>
      <c r="B24" s="94"/>
      <c r="C24" s="94"/>
      <c r="D24" s="94"/>
      <c r="E24" s="94"/>
      <c r="F24" s="94"/>
      <c r="G24" s="94"/>
      <c r="H24" s="94"/>
      <c r="I24" s="94"/>
    </row>
    <row r="25" spans="1:10" x14ac:dyDescent="0.25">
      <c r="A25" s="107"/>
      <c r="B25" s="94"/>
      <c r="C25" s="94"/>
      <c r="D25" s="94"/>
      <c r="E25" s="94"/>
      <c r="F25" s="94"/>
      <c r="G25" s="94"/>
      <c r="H25" s="94"/>
      <c r="I25" s="94"/>
    </row>
    <row r="26" spans="1:10" x14ac:dyDescent="0.25">
      <c r="A26" s="108"/>
    </row>
    <row r="27" spans="1:10" x14ac:dyDescent="0.25">
      <c r="A27" s="107"/>
      <c r="B27" s="94"/>
      <c r="C27" s="94"/>
      <c r="D27" s="94"/>
      <c r="E27" s="94"/>
      <c r="F27" s="94"/>
      <c r="G27" s="94"/>
      <c r="H27" s="94"/>
      <c r="I27" s="94"/>
    </row>
    <row r="28" spans="1:10" x14ac:dyDescent="0.25">
      <c r="A28" s="108"/>
      <c r="B28" s="94"/>
      <c r="C28" s="94"/>
      <c r="D28" s="94"/>
      <c r="E28" s="94"/>
      <c r="F28" s="94"/>
      <c r="G28" s="94"/>
      <c r="H28" s="94"/>
      <c r="I28" s="94"/>
    </row>
    <row r="29" spans="1:10" x14ac:dyDescent="0.25">
      <c r="A29" s="108"/>
      <c r="B29" s="94"/>
      <c r="C29" s="94"/>
      <c r="D29" s="94"/>
      <c r="E29" s="94"/>
      <c r="F29" s="94"/>
      <c r="G29" s="94"/>
      <c r="H29" s="94"/>
      <c r="I29" s="94"/>
    </row>
    <row r="30" spans="1:10" x14ac:dyDescent="0.25">
      <c r="A30" s="108"/>
      <c r="B30" s="94"/>
      <c r="C30" s="94"/>
      <c r="D30" s="94"/>
      <c r="E30" s="94"/>
      <c r="F30" s="94"/>
      <c r="G30" s="94"/>
      <c r="H30" s="94"/>
      <c r="I30" s="94"/>
    </row>
    <row r="31" spans="1:10" x14ac:dyDescent="0.25">
      <c r="A31" s="108"/>
      <c r="B31" s="94"/>
      <c r="C31" s="94"/>
      <c r="D31" s="94"/>
      <c r="E31" s="94"/>
      <c r="F31" s="94"/>
      <c r="G31" s="94"/>
      <c r="H31" s="94"/>
      <c r="I31" s="94"/>
    </row>
    <row r="32" spans="1:10" x14ac:dyDescent="0.25">
      <c r="A32" s="108"/>
    </row>
    <row r="33" spans="1:9" x14ac:dyDescent="0.25">
      <c r="A33" s="107"/>
      <c r="B33" s="94"/>
      <c r="C33" s="94"/>
      <c r="D33" s="94"/>
      <c r="E33" s="94"/>
      <c r="F33" s="94"/>
      <c r="G33" s="94"/>
      <c r="H33" s="94"/>
      <c r="I33" s="94"/>
    </row>
    <row r="34" spans="1:9" x14ac:dyDescent="0.25">
      <c r="A34" s="108"/>
      <c r="B34" s="94"/>
      <c r="C34" s="94"/>
      <c r="D34" s="94"/>
      <c r="E34" s="94"/>
      <c r="F34" s="94"/>
      <c r="G34" s="94"/>
      <c r="H34" s="94"/>
      <c r="I34" s="94"/>
    </row>
    <row r="35" spans="1:9" x14ac:dyDescent="0.25">
      <c r="A35" s="108"/>
      <c r="B35" s="94"/>
      <c r="C35" s="94"/>
      <c r="D35" s="94"/>
      <c r="E35" s="94"/>
      <c r="F35" s="94"/>
      <c r="G35" s="94"/>
      <c r="H35" s="94"/>
      <c r="I35" s="94"/>
    </row>
    <row r="36" spans="1:9" x14ac:dyDescent="0.25">
      <c r="A36" s="108"/>
      <c r="B36" s="94"/>
      <c r="C36" s="94"/>
      <c r="D36" s="94"/>
      <c r="E36" s="94"/>
      <c r="F36" s="94"/>
      <c r="G36" s="94"/>
      <c r="H36" s="94"/>
      <c r="I36" s="94"/>
    </row>
    <row r="37" spans="1:9" x14ac:dyDescent="0.25">
      <c r="A37" s="108"/>
      <c r="B37" s="94"/>
      <c r="C37" s="94"/>
      <c r="D37" s="94"/>
      <c r="E37" s="94"/>
      <c r="F37" s="94"/>
      <c r="G37" s="94"/>
      <c r="H37" s="94"/>
      <c r="I37" s="94"/>
    </row>
    <row r="38" spans="1:9" x14ac:dyDescent="0.25">
      <c r="A38" s="108"/>
      <c r="B38" s="94"/>
      <c r="C38" s="94"/>
      <c r="D38" s="94"/>
      <c r="E38" s="94"/>
      <c r="F38" s="94"/>
      <c r="G38" s="94"/>
      <c r="H38" s="94"/>
      <c r="I38" s="94"/>
    </row>
    <row r="39" spans="1:9" x14ac:dyDescent="0.25">
      <c r="A39" s="107"/>
      <c r="B39" s="94"/>
      <c r="C39" s="94"/>
      <c r="D39" s="94"/>
      <c r="E39" s="94"/>
      <c r="F39" s="94"/>
      <c r="G39" s="94"/>
      <c r="H39" s="94"/>
      <c r="I39" s="94"/>
    </row>
    <row r="40" spans="1:9" x14ac:dyDescent="0.25">
      <c r="A40" s="108"/>
    </row>
    <row r="41" spans="1:9" x14ac:dyDescent="0.25">
      <c r="A41" s="109"/>
      <c r="B41" s="94"/>
      <c r="C41" s="94"/>
      <c r="D41" s="94"/>
      <c r="E41" s="94"/>
      <c r="F41" s="94"/>
      <c r="G41" s="94"/>
      <c r="H41" s="94"/>
      <c r="I41" s="94"/>
    </row>
    <row r="42" spans="1:9" x14ac:dyDescent="0.25">
      <c r="A42" s="108"/>
    </row>
    <row r="43" spans="1:9" x14ac:dyDescent="0.25">
      <c r="A43" s="109"/>
    </row>
    <row r="45" spans="1:9" x14ac:dyDescent="0.25">
      <c r="B45" s="18"/>
      <c r="C45" s="18"/>
      <c r="D45" s="18"/>
      <c r="E45" s="18"/>
      <c r="F45" s="18"/>
      <c r="G45" s="18"/>
      <c r="H45" s="18"/>
      <c r="I45" s="18"/>
    </row>
  </sheetData>
  <mergeCells count="3">
    <mergeCell ref="B2:D2"/>
    <mergeCell ref="E2:G2"/>
    <mergeCell ref="H2:I2"/>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workbookViewId="0">
      <pane xSplit="1" ySplit="2" topLeftCell="B3" activePane="bottomRight" state="frozen"/>
      <selection pane="topRight" activeCell="B1" sqref="B1"/>
      <selection pane="bottomLeft" activeCell="A3" sqref="A3"/>
      <selection pane="bottomRight" activeCell="C10" sqref="C10"/>
    </sheetView>
  </sheetViews>
  <sheetFormatPr baseColWidth="10" defaultColWidth="18.7109375" defaultRowHeight="15" x14ac:dyDescent="0.25"/>
  <cols>
    <col min="1" max="1" width="11" style="90" customWidth="1"/>
    <col min="2" max="2" width="10" style="90" customWidth="1"/>
    <col min="3" max="3" width="51.5703125" style="90" customWidth="1"/>
    <col min="4" max="4" width="11.5703125" style="90" customWidth="1"/>
    <col min="5" max="5" width="21.85546875" style="90" customWidth="1"/>
    <col min="6" max="16384" width="18.7109375" style="90"/>
  </cols>
  <sheetData>
    <row r="1" spans="1:4" ht="13.5" customHeight="1" x14ac:dyDescent="0.25">
      <c r="A1" s="90" t="s">
        <v>582</v>
      </c>
      <c r="B1" s="90" t="s">
        <v>807</v>
      </c>
    </row>
    <row r="2" spans="1:4" ht="30" x14ac:dyDescent="0.25">
      <c r="A2" s="92" t="s">
        <v>0</v>
      </c>
      <c r="B2" s="304" t="s">
        <v>83</v>
      </c>
      <c r="C2" s="305" t="s">
        <v>136</v>
      </c>
      <c r="D2" s="304" t="s">
        <v>196</v>
      </c>
    </row>
    <row r="3" spans="1:4" x14ac:dyDescent="0.25">
      <c r="A3" s="102">
        <v>35096</v>
      </c>
      <c r="B3" s="96">
        <v>5.0000000000000001E-3</v>
      </c>
      <c r="C3" s="103" t="s">
        <v>564</v>
      </c>
      <c r="D3" s="120">
        <v>35089</v>
      </c>
    </row>
    <row r="4" spans="1:4" x14ac:dyDescent="0.25">
      <c r="A4" s="110"/>
      <c r="B4" s="94"/>
      <c r="C4" s="98"/>
    </row>
    <row r="5" spans="1:4" x14ac:dyDescent="0.25">
      <c r="A5" s="106"/>
      <c r="B5" s="368" t="s">
        <v>497</v>
      </c>
      <c r="C5" s="98"/>
    </row>
    <row r="6" spans="1:4" x14ac:dyDescent="0.25">
      <c r="A6" s="106"/>
      <c r="B6" s="367" t="s">
        <v>963</v>
      </c>
      <c r="C6" s="97"/>
    </row>
    <row r="7" spans="1:4" x14ac:dyDescent="0.25">
      <c r="A7" s="107"/>
      <c r="B7" s="94"/>
    </row>
    <row r="8" spans="1:4" x14ac:dyDescent="0.25">
      <c r="A8" s="107"/>
      <c r="B8" s="94"/>
      <c r="C8" s="98"/>
    </row>
    <row r="9" spans="1:4" x14ac:dyDescent="0.25">
      <c r="A9" s="107"/>
      <c r="B9" s="94"/>
      <c r="C9" s="98"/>
    </row>
    <row r="10" spans="1:4" x14ac:dyDescent="0.25">
      <c r="A10" s="107"/>
      <c r="B10" s="94"/>
    </row>
    <row r="11" spans="1:4" x14ac:dyDescent="0.25">
      <c r="A11" s="107"/>
      <c r="B11" s="94"/>
      <c r="C11" s="98"/>
    </row>
    <row r="12" spans="1:4" x14ac:dyDescent="0.25">
      <c r="A12" s="106"/>
      <c r="B12" s="100"/>
      <c r="C12" s="98"/>
    </row>
    <row r="13" spans="1:4" x14ac:dyDescent="0.25">
      <c r="A13" s="107"/>
      <c r="B13" s="94"/>
    </row>
    <row r="14" spans="1:4" x14ac:dyDescent="0.25">
      <c r="A14" s="107"/>
      <c r="B14" s="94"/>
    </row>
    <row r="15" spans="1:4" x14ac:dyDescent="0.25">
      <c r="A15" s="107"/>
      <c r="B15" s="94"/>
    </row>
    <row r="16" spans="1:4" x14ac:dyDescent="0.25">
      <c r="A16" s="107"/>
      <c r="B16" s="94"/>
    </row>
    <row r="17" spans="1:2" x14ac:dyDescent="0.25">
      <c r="A17" s="107"/>
      <c r="B17" s="94"/>
    </row>
    <row r="18" spans="1:2" x14ac:dyDescent="0.25">
      <c r="A18" s="108"/>
    </row>
    <row r="19" spans="1:2" x14ac:dyDescent="0.25">
      <c r="A19" s="107"/>
      <c r="B19" s="94"/>
    </row>
    <row r="20" spans="1:2" x14ac:dyDescent="0.25">
      <c r="A20" s="108"/>
      <c r="B20" s="94"/>
    </row>
    <row r="21" spans="1:2" x14ac:dyDescent="0.25">
      <c r="A21" s="108"/>
      <c r="B21" s="94"/>
    </row>
    <row r="22" spans="1:2" x14ac:dyDescent="0.25">
      <c r="A22" s="108"/>
      <c r="B22" s="94"/>
    </row>
    <row r="23" spans="1:2" x14ac:dyDescent="0.25">
      <c r="A23" s="108"/>
      <c r="B23" s="94"/>
    </row>
    <row r="24" spans="1:2" x14ac:dyDescent="0.25">
      <c r="A24" s="108"/>
    </row>
    <row r="25" spans="1:2" x14ac:dyDescent="0.25">
      <c r="A25" s="107"/>
      <c r="B25" s="94"/>
    </row>
    <row r="26" spans="1:2" x14ac:dyDescent="0.25">
      <c r="A26" s="108"/>
      <c r="B26" s="94"/>
    </row>
    <row r="27" spans="1:2" x14ac:dyDescent="0.25">
      <c r="A27" s="108"/>
      <c r="B27" s="94"/>
    </row>
    <row r="28" spans="1:2" x14ac:dyDescent="0.25">
      <c r="A28" s="108"/>
      <c r="B28" s="94"/>
    </row>
    <row r="29" spans="1:2" x14ac:dyDescent="0.25">
      <c r="A29" s="108"/>
      <c r="B29" s="94"/>
    </row>
    <row r="30" spans="1:2" x14ac:dyDescent="0.25">
      <c r="A30" s="108"/>
      <c r="B30" s="94"/>
    </row>
    <row r="31" spans="1:2" x14ac:dyDescent="0.25">
      <c r="A31" s="107"/>
      <c r="B31" s="94"/>
    </row>
    <row r="32" spans="1:2" x14ac:dyDescent="0.25">
      <c r="A32" s="108"/>
    </row>
    <row r="33" spans="1:2" x14ac:dyDescent="0.25">
      <c r="A33" s="109"/>
      <c r="B33" s="94"/>
    </row>
    <row r="34" spans="1:2" x14ac:dyDescent="0.25">
      <c r="A34" s="108"/>
    </row>
    <row r="35" spans="1:2" x14ac:dyDescent="0.25">
      <c r="A35" s="109"/>
    </row>
    <row r="37" spans="1:2" x14ac:dyDescent="0.25">
      <c r="B37" s="18"/>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pane xSplit="1" ySplit="4" topLeftCell="B5" activePane="bottomRight" state="frozen"/>
      <selection pane="topRight" activeCell="B1" sqref="B1"/>
      <selection pane="bottomLeft" activeCell="A3" sqref="A3"/>
      <selection pane="bottomRight" activeCell="H8" sqref="H8"/>
    </sheetView>
  </sheetViews>
  <sheetFormatPr baseColWidth="10" defaultRowHeight="15" x14ac:dyDescent="0.25"/>
  <cols>
    <col min="1" max="1" width="12.42578125" customWidth="1"/>
    <col min="5" max="5" width="42.28515625" customWidth="1"/>
    <col min="6" max="6" width="13.5703125" customWidth="1"/>
  </cols>
  <sheetData>
    <row r="1" spans="1:6" hidden="1" x14ac:dyDescent="0.25">
      <c r="A1" t="s">
        <v>582</v>
      </c>
      <c r="B1" t="s">
        <v>598</v>
      </c>
      <c r="C1" t="s">
        <v>599</v>
      </c>
      <c r="D1" t="s">
        <v>600</v>
      </c>
    </row>
    <row r="2" spans="1:6" x14ac:dyDescent="0.25">
      <c r="A2" s="319"/>
      <c r="B2" s="381" t="s">
        <v>778</v>
      </c>
      <c r="C2" s="381"/>
      <c r="D2" s="381"/>
      <c r="E2" s="319"/>
      <c r="F2" s="319"/>
    </row>
    <row r="3" spans="1:6" ht="15" customHeight="1" x14ac:dyDescent="0.25">
      <c r="A3" s="385" t="s">
        <v>185</v>
      </c>
      <c r="B3" s="386" t="s">
        <v>186</v>
      </c>
      <c r="C3" s="386"/>
      <c r="D3" s="382" t="s">
        <v>187</v>
      </c>
      <c r="E3" s="382" t="s">
        <v>181</v>
      </c>
      <c r="F3" s="383" t="s">
        <v>196</v>
      </c>
    </row>
    <row r="4" spans="1:6" ht="30" x14ac:dyDescent="0.25">
      <c r="A4" s="385"/>
      <c r="B4" s="112" t="s">
        <v>188</v>
      </c>
      <c r="C4" s="112" t="s">
        <v>189</v>
      </c>
      <c r="D4" s="384"/>
      <c r="E4" s="382"/>
      <c r="F4" s="383"/>
    </row>
    <row r="5" spans="1:6" x14ac:dyDescent="0.25">
      <c r="A5" s="45">
        <v>24351</v>
      </c>
      <c r="B5" s="117">
        <v>0.06</v>
      </c>
      <c r="C5" s="118">
        <v>0.02</v>
      </c>
      <c r="D5" s="322">
        <v>0.15</v>
      </c>
      <c r="E5" s="79" t="s">
        <v>190</v>
      </c>
      <c r="F5" s="113">
        <v>24336</v>
      </c>
    </row>
    <row r="6" spans="1:6" x14ac:dyDescent="0.25">
      <c r="A6" s="45">
        <v>22647</v>
      </c>
      <c r="B6" s="115">
        <v>0.06</v>
      </c>
      <c r="C6" s="116">
        <v>0.02</v>
      </c>
      <c r="D6" s="323">
        <v>0.14249999999999999</v>
      </c>
      <c r="E6" s="79" t="s">
        <v>284</v>
      </c>
      <c r="F6" s="113">
        <v>22646</v>
      </c>
    </row>
    <row r="7" spans="1:6" x14ac:dyDescent="0.25">
      <c r="A7" s="45">
        <v>22282</v>
      </c>
      <c r="B7" s="115">
        <v>0.06</v>
      </c>
      <c r="C7" s="116">
        <v>0.02</v>
      </c>
      <c r="D7" s="323">
        <v>0.13500000000000001</v>
      </c>
      <c r="E7" s="79" t="s">
        <v>285</v>
      </c>
      <c r="F7" s="113">
        <v>22281</v>
      </c>
    </row>
    <row r="8" spans="1:6" x14ac:dyDescent="0.25">
      <c r="A8" s="45">
        <v>21551</v>
      </c>
      <c r="B8" s="115">
        <v>0.06</v>
      </c>
      <c r="C8" s="116">
        <v>0.02</v>
      </c>
      <c r="D8" s="323">
        <v>0.125</v>
      </c>
      <c r="E8" s="79" t="s">
        <v>286</v>
      </c>
      <c r="F8" s="113">
        <v>21550</v>
      </c>
    </row>
    <row r="9" spans="1:6" x14ac:dyDescent="0.25">
      <c r="A9" s="45">
        <v>17715</v>
      </c>
      <c r="B9" s="115">
        <v>0.06</v>
      </c>
      <c r="C9" s="116">
        <v>0.02</v>
      </c>
      <c r="D9" s="323">
        <v>0.1</v>
      </c>
      <c r="E9" s="79" t="s">
        <v>287</v>
      </c>
      <c r="F9" s="113">
        <v>17769</v>
      </c>
    </row>
    <row r="10" spans="1:6" x14ac:dyDescent="0.25">
      <c r="A10" s="45">
        <v>17168</v>
      </c>
      <c r="B10" s="115">
        <v>0.06</v>
      </c>
      <c r="C10" s="116">
        <v>0.06</v>
      </c>
      <c r="D10" s="323">
        <v>0.1</v>
      </c>
      <c r="E10" s="79" t="s">
        <v>191</v>
      </c>
      <c r="F10" s="113"/>
    </row>
    <row r="11" spans="1:6" x14ac:dyDescent="0.25">
      <c r="A11" s="45">
        <v>16438</v>
      </c>
      <c r="B11" s="115">
        <v>0.06</v>
      </c>
      <c r="C11" s="116">
        <v>0.06</v>
      </c>
      <c r="D11" s="323">
        <v>0.06</v>
      </c>
      <c r="E11" s="79" t="s">
        <v>192</v>
      </c>
      <c r="F11" s="113"/>
    </row>
    <row r="12" spans="1:6" x14ac:dyDescent="0.25">
      <c r="A12" s="45">
        <v>13516</v>
      </c>
      <c r="B12" s="115">
        <v>0.04</v>
      </c>
      <c r="C12" s="116">
        <v>0.04</v>
      </c>
      <c r="D12" s="323">
        <v>0.04</v>
      </c>
      <c r="E12" s="79" t="s">
        <v>193</v>
      </c>
      <c r="F12" s="113"/>
    </row>
    <row r="13" spans="1:6" x14ac:dyDescent="0.25">
      <c r="A13" s="45">
        <v>13150</v>
      </c>
      <c r="B13" s="115">
        <v>3.5000000000000003E-2</v>
      </c>
      <c r="C13" s="116">
        <v>3.5000000000000003E-2</v>
      </c>
      <c r="D13" s="323">
        <v>3.5000000000000003E-2</v>
      </c>
      <c r="E13" s="79" t="s">
        <v>194</v>
      </c>
      <c r="F13" s="113"/>
    </row>
    <row r="14" spans="1:6" x14ac:dyDescent="0.25">
      <c r="A14" s="45">
        <v>11140</v>
      </c>
      <c r="B14" s="115">
        <v>0.04</v>
      </c>
      <c r="C14" s="116">
        <v>0.04</v>
      </c>
      <c r="D14" s="323">
        <v>0.04</v>
      </c>
      <c r="E14" s="79" t="s">
        <v>195</v>
      </c>
      <c r="F14" s="113"/>
    </row>
    <row r="15" spans="1:6" x14ac:dyDescent="0.25">
      <c r="A15" s="90"/>
      <c r="B15" s="90"/>
      <c r="C15" s="90"/>
      <c r="D15" s="90"/>
      <c r="E15" s="90"/>
      <c r="F15" s="111"/>
    </row>
    <row r="16" spans="1:6" x14ac:dyDescent="0.25">
      <c r="A16" s="90"/>
      <c r="B16" s="18" t="s">
        <v>199</v>
      </c>
      <c r="C16" s="90"/>
      <c r="D16" s="90"/>
      <c r="E16" s="90"/>
      <c r="F16" s="90"/>
    </row>
    <row r="17" spans="1:6" x14ac:dyDescent="0.25">
      <c r="A17" s="90"/>
      <c r="B17" s="90" t="s">
        <v>737</v>
      </c>
      <c r="C17" s="90"/>
      <c r="D17" s="90"/>
      <c r="E17" s="90"/>
      <c r="F17" s="90"/>
    </row>
    <row r="18" spans="1:6" x14ac:dyDescent="0.25">
      <c r="A18" s="90"/>
      <c r="B18" s="90"/>
      <c r="C18" s="90"/>
      <c r="D18" s="90"/>
      <c r="E18" s="90"/>
      <c r="F18" s="90"/>
    </row>
    <row r="19" spans="1:6" x14ac:dyDescent="0.25">
      <c r="A19" s="90"/>
      <c r="B19" s="18" t="s">
        <v>197</v>
      </c>
      <c r="C19" s="90"/>
      <c r="D19" s="90"/>
      <c r="E19" s="90"/>
      <c r="F19" s="90"/>
    </row>
    <row r="20" spans="1:6" x14ac:dyDescent="0.25">
      <c r="A20" s="90"/>
      <c r="B20" s="90" t="s">
        <v>198</v>
      </c>
      <c r="C20" s="90"/>
      <c r="D20" s="90"/>
      <c r="E20" s="90"/>
      <c r="F20" s="90"/>
    </row>
    <row r="21" spans="1:6" x14ac:dyDescent="0.25">
      <c r="A21" s="90"/>
      <c r="B21" s="90" t="s">
        <v>738</v>
      </c>
      <c r="C21" s="90"/>
      <c r="D21" s="90"/>
      <c r="E21" s="90"/>
      <c r="F21" s="90"/>
    </row>
    <row r="22" spans="1:6" x14ac:dyDescent="0.25">
      <c r="A22" s="90"/>
      <c r="B22" s="90"/>
      <c r="C22" s="90"/>
      <c r="D22" s="90"/>
      <c r="E22" s="90"/>
      <c r="F22" s="90"/>
    </row>
    <row r="23" spans="1:6" x14ac:dyDescent="0.25">
      <c r="A23" s="90"/>
      <c r="B23" s="257" t="s">
        <v>739</v>
      </c>
      <c r="C23" s="90"/>
      <c r="D23" s="90"/>
      <c r="E23" s="90"/>
      <c r="F23" s="90"/>
    </row>
    <row r="24" spans="1:6" x14ac:dyDescent="0.25">
      <c r="B24" s="257" t="s">
        <v>740</v>
      </c>
    </row>
  </sheetData>
  <mergeCells count="6">
    <mergeCell ref="B2:D2"/>
    <mergeCell ref="E3:E4"/>
    <mergeCell ref="F3:F4"/>
    <mergeCell ref="D3:D4"/>
    <mergeCell ref="A3:A4"/>
    <mergeCell ref="B3:C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Normal="100" workbookViewId="0">
      <pane xSplit="1" ySplit="3" topLeftCell="B4" activePane="bottomRight" state="frozen"/>
      <selection pane="topRight" activeCell="B1" sqref="B1"/>
      <selection pane="bottomLeft" activeCell="A2" sqref="A2"/>
      <selection pane="bottomRight" activeCell="F9" sqref="F9"/>
    </sheetView>
  </sheetViews>
  <sheetFormatPr baseColWidth="10" defaultColWidth="9.140625" defaultRowHeight="15" customHeight="1" x14ac:dyDescent="0.25"/>
  <cols>
    <col min="1" max="1" width="15.7109375" style="144" customWidth="1"/>
    <col min="2" max="2" width="13.7109375" style="144" customWidth="1"/>
    <col min="3" max="3" width="18" style="144" customWidth="1"/>
    <col min="4" max="4" width="13.140625" style="144" customWidth="1"/>
    <col min="5" max="5" width="12.7109375" style="144" customWidth="1"/>
    <col min="6" max="6" width="13.140625" style="144" customWidth="1"/>
    <col min="7" max="7" width="32" style="144" customWidth="1"/>
    <col min="8" max="8" width="12.140625" style="144" customWidth="1"/>
    <col min="9" max="9" width="80.28515625" style="144" customWidth="1"/>
    <col min="10" max="16384" width="9.140625" style="144"/>
  </cols>
  <sheetData>
    <row r="1" spans="1:9" ht="15" hidden="1" customHeight="1" x14ac:dyDescent="0.25">
      <c r="A1" s="144" t="s">
        <v>582</v>
      </c>
      <c r="B1" s="144" t="s">
        <v>810</v>
      </c>
      <c r="C1" s="144" t="s">
        <v>809</v>
      </c>
      <c r="D1" s="144" t="s">
        <v>594</v>
      </c>
      <c r="E1" s="144" t="s">
        <v>595</v>
      </c>
      <c r="F1" s="144" t="s">
        <v>596</v>
      </c>
    </row>
    <row r="2" spans="1:9" ht="15" customHeight="1" x14ac:dyDescent="0.25">
      <c r="A2" s="122"/>
      <c r="B2" s="388" t="s">
        <v>200</v>
      </c>
      <c r="C2" s="386"/>
      <c r="D2" s="386"/>
      <c r="E2" s="386" t="s">
        <v>201</v>
      </c>
      <c r="F2" s="389"/>
      <c r="G2" s="387" t="s">
        <v>136</v>
      </c>
      <c r="H2" s="383" t="s">
        <v>196</v>
      </c>
      <c r="I2" s="167"/>
    </row>
    <row r="3" spans="1:9" s="183" customFormat="1" ht="27" customHeight="1" x14ac:dyDescent="0.25">
      <c r="A3" s="123" t="s">
        <v>0</v>
      </c>
      <c r="B3" s="124" t="s">
        <v>202</v>
      </c>
      <c r="C3" s="164" t="s">
        <v>811</v>
      </c>
      <c r="D3" s="125" t="s">
        <v>203</v>
      </c>
      <c r="E3" s="164" t="s">
        <v>202</v>
      </c>
      <c r="F3" s="126" t="s">
        <v>203</v>
      </c>
      <c r="G3" s="387"/>
      <c r="H3" s="383"/>
      <c r="I3" s="127"/>
    </row>
    <row r="4" spans="1:9" ht="15" customHeight="1" x14ac:dyDescent="0.25">
      <c r="A4" s="128">
        <v>35796</v>
      </c>
      <c r="B4" s="129"/>
      <c r="C4" s="129"/>
      <c r="D4" s="129"/>
      <c r="E4" s="130">
        <v>7.4999999999999997E-3</v>
      </c>
      <c r="F4" s="130">
        <v>0.128</v>
      </c>
      <c r="G4" s="131" t="s">
        <v>239</v>
      </c>
      <c r="H4" s="132">
        <v>35794</v>
      </c>
      <c r="I4" s="133"/>
    </row>
    <row r="5" spans="1:9" ht="15" customHeight="1" x14ac:dyDescent="0.25">
      <c r="A5" s="128">
        <v>35431</v>
      </c>
      <c r="B5" s="129"/>
      <c r="C5" s="129"/>
      <c r="D5" s="129"/>
      <c r="E5" s="130">
        <v>5.5E-2</v>
      </c>
      <c r="F5" s="130">
        <v>0.128</v>
      </c>
      <c r="G5" s="134" t="s">
        <v>240</v>
      </c>
      <c r="H5" s="132">
        <v>35428</v>
      </c>
      <c r="I5" s="133"/>
    </row>
    <row r="6" spans="1:9" ht="15" customHeight="1" x14ac:dyDescent="0.25">
      <c r="A6" s="128">
        <v>33604</v>
      </c>
      <c r="B6" s="129"/>
      <c r="C6" s="129"/>
      <c r="D6" s="129"/>
      <c r="E6" s="130">
        <v>6.8000000000000005E-2</v>
      </c>
      <c r="F6" s="130">
        <v>0.128</v>
      </c>
      <c r="G6" s="131" t="s">
        <v>235</v>
      </c>
      <c r="H6" s="132">
        <v>33635</v>
      </c>
      <c r="I6" s="133"/>
    </row>
    <row r="7" spans="1:9" ht="15" customHeight="1" x14ac:dyDescent="0.25">
      <c r="A7" s="128">
        <v>33420</v>
      </c>
      <c r="B7" s="129"/>
      <c r="C7" s="129"/>
      <c r="D7" s="129"/>
      <c r="E7" s="130">
        <v>6.8000000000000005E-2</v>
      </c>
      <c r="F7" s="130">
        <v>0.126</v>
      </c>
      <c r="G7" s="131" t="s">
        <v>236</v>
      </c>
      <c r="H7" s="132">
        <v>33418</v>
      </c>
      <c r="I7" s="133"/>
    </row>
    <row r="8" spans="1:9" ht="15" customHeight="1" x14ac:dyDescent="0.25">
      <c r="A8" s="128">
        <v>31959</v>
      </c>
      <c r="B8" s="129"/>
      <c r="C8" s="129"/>
      <c r="D8" s="129"/>
      <c r="E8" s="130">
        <v>5.8999999999999997E-2</v>
      </c>
      <c r="F8" s="130">
        <v>0.126</v>
      </c>
      <c r="G8" s="131" t="s">
        <v>237</v>
      </c>
      <c r="H8" s="132">
        <v>31958</v>
      </c>
      <c r="I8" s="133"/>
    </row>
    <row r="9" spans="1:9" ht="15" customHeight="1" x14ac:dyDescent="0.25">
      <c r="A9" s="128">
        <v>30682</v>
      </c>
      <c r="B9" s="129"/>
      <c r="C9" s="129"/>
      <c r="D9" s="129"/>
      <c r="E9" s="130">
        <v>5.5E-2</v>
      </c>
      <c r="F9" s="130">
        <v>0.126</v>
      </c>
      <c r="G9" s="131" t="s">
        <v>238</v>
      </c>
      <c r="H9" s="132">
        <v>30681</v>
      </c>
      <c r="I9" s="133"/>
    </row>
    <row r="10" spans="1:9" ht="15" customHeight="1" x14ac:dyDescent="0.25">
      <c r="A10" s="78">
        <v>29904</v>
      </c>
      <c r="B10" s="129"/>
      <c r="C10" s="129"/>
      <c r="D10" s="130">
        <v>5.45E-2</v>
      </c>
      <c r="E10" s="130">
        <v>5.5E-2</v>
      </c>
      <c r="F10" s="130">
        <v>0.08</v>
      </c>
      <c r="G10" s="135" t="s">
        <v>241</v>
      </c>
      <c r="H10" s="136">
        <v>29904</v>
      </c>
      <c r="I10" s="133" t="s">
        <v>182</v>
      </c>
    </row>
    <row r="11" spans="1:9" ht="15" customHeight="1" x14ac:dyDescent="0.25">
      <c r="A11" s="128">
        <v>29221</v>
      </c>
      <c r="B11" s="129"/>
      <c r="C11" s="129"/>
      <c r="D11" s="130">
        <v>8.9499999999999996E-2</v>
      </c>
      <c r="E11" s="130">
        <v>5.5E-2</v>
      </c>
      <c r="F11" s="130">
        <v>4.4999999999999998E-2</v>
      </c>
      <c r="G11" s="134" t="s">
        <v>242</v>
      </c>
      <c r="H11" s="136">
        <v>29067</v>
      </c>
      <c r="I11" s="133" t="s">
        <v>17</v>
      </c>
    </row>
    <row r="12" spans="1:9" ht="15" customHeight="1" x14ac:dyDescent="0.25">
      <c r="A12" s="128">
        <v>29068</v>
      </c>
      <c r="B12" s="130">
        <v>0.01</v>
      </c>
      <c r="C12" s="130"/>
      <c r="D12" s="130">
        <v>8.9499999999999996E-2</v>
      </c>
      <c r="E12" s="130">
        <v>4.4999999999999998E-2</v>
      </c>
      <c r="F12" s="130">
        <v>4.4999999999999998E-2</v>
      </c>
      <c r="G12" s="137" t="s">
        <v>219</v>
      </c>
      <c r="H12" s="138">
        <v>29067</v>
      </c>
      <c r="I12" s="133"/>
    </row>
    <row r="13" spans="1:9" ht="15" customHeight="1" x14ac:dyDescent="0.25">
      <c r="A13" s="128">
        <v>28856</v>
      </c>
      <c r="B13" s="130">
        <v>0.01</v>
      </c>
      <c r="C13" s="130"/>
      <c r="D13" s="130">
        <v>8.9499999999999996E-2</v>
      </c>
      <c r="E13" s="130">
        <v>3.5000000000000003E-2</v>
      </c>
      <c r="F13" s="130">
        <v>4.4999999999999998E-2</v>
      </c>
      <c r="G13" s="131" t="s">
        <v>210</v>
      </c>
      <c r="H13" s="132">
        <v>28852</v>
      </c>
      <c r="I13" s="133"/>
    </row>
    <row r="14" spans="1:9" ht="15" customHeight="1" x14ac:dyDescent="0.25">
      <c r="A14" s="128">
        <v>28307</v>
      </c>
      <c r="B14" s="130">
        <v>0.03</v>
      </c>
      <c r="C14" s="130"/>
      <c r="D14" s="130">
        <v>0.1095</v>
      </c>
      <c r="E14" s="130">
        <v>1.4999999999999999E-2</v>
      </c>
      <c r="F14" s="130">
        <v>2.5000000000000001E-2</v>
      </c>
      <c r="G14" s="131" t="s">
        <v>220</v>
      </c>
      <c r="H14" s="132">
        <v>28306</v>
      </c>
      <c r="I14" s="133" t="s">
        <v>218</v>
      </c>
    </row>
    <row r="15" spans="1:9" s="139" customFormat="1" ht="15" customHeight="1" x14ac:dyDescent="0.25">
      <c r="A15" s="78">
        <v>28034</v>
      </c>
      <c r="B15" s="130">
        <v>0.03</v>
      </c>
      <c r="C15" s="130">
        <v>0.01</v>
      </c>
      <c r="D15" s="130">
        <v>0.1095</v>
      </c>
      <c r="E15" s="130">
        <v>1.4999999999999999E-2</v>
      </c>
      <c r="F15" s="130">
        <v>2.5000000000000001E-2</v>
      </c>
      <c r="G15" s="137" t="s">
        <v>211</v>
      </c>
      <c r="H15" s="138">
        <v>28033</v>
      </c>
    </row>
    <row r="16" spans="1:9" ht="15" customHeight="1" x14ac:dyDescent="0.25">
      <c r="A16" s="78">
        <v>27760</v>
      </c>
      <c r="B16" s="130">
        <v>2.5000000000000001E-2</v>
      </c>
      <c r="C16" s="130">
        <v>0.01</v>
      </c>
      <c r="D16" s="130">
        <v>0.1045</v>
      </c>
      <c r="E16" s="130">
        <v>1.4999999999999999E-2</v>
      </c>
      <c r="F16" s="130">
        <v>2.5000000000000001E-2</v>
      </c>
      <c r="G16" s="137" t="s">
        <v>212</v>
      </c>
      <c r="H16" s="138">
        <v>27758</v>
      </c>
      <c r="I16" s="133" t="s">
        <v>19</v>
      </c>
    </row>
    <row r="17" spans="1:8" ht="15" customHeight="1" x14ac:dyDescent="0.25">
      <c r="A17" s="140">
        <v>25934</v>
      </c>
      <c r="B17" s="163">
        <v>2.5000000000000001E-2</v>
      </c>
      <c r="C17" s="130">
        <v>0.01</v>
      </c>
      <c r="D17" s="163">
        <v>0.1045</v>
      </c>
      <c r="E17" s="163">
        <v>0.01</v>
      </c>
      <c r="F17" s="141">
        <v>0.02</v>
      </c>
      <c r="G17" s="142" t="s">
        <v>222</v>
      </c>
      <c r="H17" s="143">
        <v>25934</v>
      </c>
    </row>
    <row r="18" spans="1:8" ht="15" customHeight="1" x14ac:dyDescent="0.25">
      <c r="A18" s="140">
        <v>25781</v>
      </c>
      <c r="B18" s="163">
        <v>2.5000000000000001E-2</v>
      </c>
      <c r="C18" s="130">
        <v>0.01</v>
      </c>
      <c r="D18" s="163">
        <v>0.10249999999999999</v>
      </c>
      <c r="E18" s="163">
        <v>0.01</v>
      </c>
      <c r="F18" s="141">
        <v>0.02</v>
      </c>
      <c r="G18" s="81" t="s">
        <v>213</v>
      </c>
      <c r="H18" s="145">
        <v>25780</v>
      </c>
    </row>
    <row r="19" spans="1:8" ht="15" customHeight="1" x14ac:dyDescent="0.25">
      <c r="A19" s="140">
        <v>25020</v>
      </c>
      <c r="B19" s="163">
        <v>2.5000000000000001E-2</v>
      </c>
      <c r="C19" s="130">
        <v>0.01</v>
      </c>
      <c r="D19" s="163">
        <v>9.5000000000000001E-2</v>
      </c>
      <c r="E19" s="163">
        <v>0.01</v>
      </c>
      <c r="F19" s="141">
        <v>0.02</v>
      </c>
      <c r="G19" s="142" t="s">
        <v>221</v>
      </c>
      <c r="H19" s="143">
        <v>25019</v>
      </c>
    </row>
    <row r="20" spans="1:8" ht="15" customHeight="1" x14ac:dyDescent="0.25">
      <c r="A20" s="140">
        <v>24746</v>
      </c>
      <c r="B20" s="163">
        <v>2.5000000000000001E-2</v>
      </c>
      <c r="C20" s="163"/>
      <c r="D20" s="163">
        <v>9.5000000000000001E-2</v>
      </c>
      <c r="E20" s="163">
        <v>0.01</v>
      </c>
      <c r="F20" s="141">
        <v>0.02</v>
      </c>
      <c r="G20" s="142" t="s">
        <v>214</v>
      </c>
      <c r="H20" s="145">
        <v>24739</v>
      </c>
    </row>
    <row r="22" spans="1:8" ht="15" customHeight="1" x14ac:dyDescent="0.25">
      <c r="B22" s="146" t="s">
        <v>199</v>
      </c>
      <c r="C22" s="146"/>
    </row>
    <row r="23" spans="1:8" ht="15" customHeight="1" x14ac:dyDescent="0.25">
      <c r="B23" s="144" t="s">
        <v>243</v>
      </c>
    </row>
    <row r="25" spans="1:8" ht="15" customHeight="1" x14ac:dyDescent="0.25">
      <c r="B25" s="146" t="s">
        <v>168</v>
      </c>
    </row>
    <row r="26" spans="1:8" ht="15" customHeight="1" x14ac:dyDescent="0.25">
      <c r="B26" s="144" t="s">
        <v>752</v>
      </c>
    </row>
  </sheetData>
  <mergeCells count="4">
    <mergeCell ref="G2:G3"/>
    <mergeCell ref="H2:H3"/>
    <mergeCell ref="B2:D2"/>
    <mergeCell ref="E2:F2"/>
  </mergeCells>
  <phoneticPr fontId="5"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zoomScaleNormal="100" workbookViewId="0">
      <pane xSplit="1" ySplit="3" topLeftCell="B4" activePane="bottomRight" state="frozen"/>
      <selection pane="topRight" activeCell="B1" sqref="B1"/>
      <selection pane="bottomLeft" activeCell="A2" sqref="A2"/>
      <selection pane="bottomRight" activeCell="C20" sqref="C20"/>
    </sheetView>
  </sheetViews>
  <sheetFormatPr baseColWidth="10" defaultColWidth="9.140625" defaultRowHeight="15" customHeight="1" x14ac:dyDescent="0.25"/>
  <cols>
    <col min="1" max="4" width="15.7109375" style="144" customWidth="1"/>
    <col min="5" max="5" width="19.7109375" style="144" customWidth="1"/>
    <col min="6" max="6" width="55" style="144" customWidth="1"/>
    <col min="7" max="7" width="12.5703125" style="144" customWidth="1"/>
    <col min="8" max="8" width="105.5703125" style="144" customWidth="1"/>
    <col min="9" max="16384" width="9.140625" style="144"/>
  </cols>
  <sheetData>
    <row r="1" spans="1:10" ht="15" customHeight="1" x14ac:dyDescent="0.25">
      <c r="A1" s="144" t="s">
        <v>582</v>
      </c>
      <c r="B1" s="144" t="s">
        <v>601</v>
      </c>
      <c r="C1" s="144" t="s">
        <v>602</v>
      </c>
      <c r="D1" s="144" t="s">
        <v>603</v>
      </c>
      <c r="E1" s="144" t="s">
        <v>604</v>
      </c>
    </row>
    <row r="2" spans="1:10" ht="15" customHeight="1" x14ac:dyDescent="0.25">
      <c r="A2" s="167" t="s">
        <v>185</v>
      </c>
      <c r="B2" s="388" t="s">
        <v>202</v>
      </c>
      <c r="C2" s="386"/>
      <c r="D2" s="382" t="s">
        <v>331</v>
      </c>
      <c r="E2" s="382" t="s">
        <v>336</v>
      </c>
      <c r="F2" s="391" t="s">
        <v>181</v>
      </c>
      <c r="G2" s="383" t="s">
        <v>196</v>
      </c>
      <c r="H2" s="390" t="s">
        <v>16</v>
      </c>
    </row>
    <row r="3" spans="1:10" s="183" customFormat="1" ht="15" customHeight="1" x14ac:dyDescent="0.25">
      <c r="A3" s="123"/>
      <c r="B3" s="148" t="s">
        <v>217</v>
      </c>
      <c r="C3" s="123" t="s">
        <v>201</v>
      </c>
      <c r="D3" s="382"/>
      <c r="E3" s="382"/>
      <c r="F3" s="391"/>
      <c r="G3" s="383"/>
      <c r="H3" s="390"/>
      <c r="I3" s="181"/>
      <c r="J3" s="182"/>
    </row>
    <row r="4" spans="1:10" s="183" customFormat="1" ht="15" customHeight="1" x14ac:dyDescent="0.25">
      <c r="A4" s="128">
        <v>40909</v>
      </c>
      <c r="B4" s="317"/>
      <c r="C4" s="130">
        <v>1.4999999999999999E-2</v>
      </c>
      <c r="D4" s="130">
        <v>1.4999999999999999E-2</v>
      </c>
      <c r="E4" s="130">
        <v>1.4999999999999999E-2</v>
      </c>
      <c r="F4" s="131" t="s">
        <v>750</v>
      </c>
      <c r="G4" s="152">
        <v>40907</v>
      </c>
      <c r="H4" s="208"/>
      <c r="I4" s="181"/>
      <c r="J4" s="182"/>
    </row>
    <row r="5" spans="1:10" s="183" customFormat="1" ht="15" customHeight="1" x14ac:dyDescent="0.25">
      <c r="A5" s="128">
        <v>39448</v>
      </c>
      <c r="B5" s="149"/>
      <c r="C5" s="130">
        <v>1.6E-2</v>
      </c>
      <c r="D5" s="150">
        <v>1.6E-2</v>
      </c>
      <c r="E5" s="151">
        <v>1.6E-2</v>
      </c>
      <c r="F5" s="131" t="s">
        <v>231</v>
      </c>
      <c r="G5" s="152">
        <v>39435</v>
      </c>
      <c r="H5" s="153"/>
      <c r="I5" s="181"/>
    </row>
    <row r="6" spans="1:10" s="183" customFormat="1" ht="15" customHeight="1" x14ac:dyDescent="0.25">
      <c r="A6" s="128">
        <v>39264</v>
      </c>
      <c r="B6" s="149"/>
      <c r="C6" s="130">
        <v>1.7000000000000001E-2</v>
      </c>
      <c r="D6" s="150">
        <v>1.7000000000000001E-2</v>
      </c>
      <c r="E6" s="151">
        <v>1.7000000000000001E-2</v>
      </c>
      <c r="F6" s="131" t="s">
        <v>230</v>
      </c>
      <c r="G6" s="152">
        <v>39242</v>
      </c>
      <c r="H6" s="153"/>
      <c r="I6" s="181"/>
    </row>
    <row r="7" spans="1:10" s="183" customFormat="1" ht="15" customHeight="1" x14ac:dyDescent="0.25">
      <c r="A7" s="128">
        <v>38718</v>
      </c>
      <c r="B7" s="149"/>
      <c r="C7" s="130">
        <v>1.7999999999999999E-2</v>
      </c>
      <c r="D7" s="150">
        <v>1.7999999999999999E-2</v>
      </c>
      <c r="E7" s="151">
        <v>1.7999999999999999E-2</v>
      </c>
      <c r="F7" s="131" t="s">
        <v>232</v>
      </c>
      <c r="G7" s="152">
        <v>38725</v>
      </c>
      <c r="H7" s="153"/>
      <c r="I7" s="181"/>
    </row>
    <row r="8" spans="1:10" s="183" customFormat="1" ht="15" customHeight="1" x14ac:dyDescent="0.25">
      <c r="A8" s="128">
        <v>37622</v>
      </c>
      <c r="B8" s="149"/>
      <c r="C8" s="130">
        <v>1.7000000000000001E-2</v>
      </c>
      <c r="D8" s="150">
        <v>1.7000000000000001E-2</v>
      </c>
      <c r="E8" s="151">
        <v>1.7000000000000001E-2</v>
      </c>
      <c r="F8" s="131" t="s">
        <v>233</v>
      </c>
      <c r="G8" s="152">
        <v>37618</v>
      </c>
      <c r="H8" s="153"/>
      <c r="I8" s="181"/>
    </row>
    <row r="9" spans="1:10" s="183" customFormat="1" ht="15" customHeight="1" x14ac:dyDescent="0.25">
      <c r="A9" s="128">
        <v>36708</v>
      </c>
      <c r="B9" s="149"/>
      <c r="C9" s="130">
        <v>1.6500000000000001E-2</v>
      </c>
      <c r="D9" s="150">
        <v>1.4999999999999999E-2</v>
      </c>
      <c r="E9" s="151">
        <v>1.4999999999999999E-2</v>
      </c>
      <c r="F9" s="131" t="s">
        <v>742</v>
      </c>
      <c r="G9" s="138">
        <v>36701</v>
      </c>
      <c r="H9" s="155" t="s">
        <v>59</v>
      </c>
    </row>
    <row r="10" spans="1:10" s="183" customFormat="1" ht="15" customHeight="1" x14ac:dyDescent="0.25">
      <c r="A10" s="128">
        <v>36342</v>
      </c>
      <c r="B10" s="149"/>
      <c r="C10" s="130">
        <v>1.7999999999999999E-2</v>
      </c>
      <c r="D10" s="150">
        <v>1.4999999999999999E-2</v>
      </c>
      <c r="E10" s="151">
        <v>1.4999999999999999E-2</v>
      </c>
      <c r="F10" s="154" t="s">
        <v>741</v>
      </c>
      <c r="G10" s="138">
        <v>36149</v>
      </c>
      <c r="H10" s="155"/>
    </row>
    <row r="11" spans="1:10" s="183" customFormat="1" ht="15" customHeight="1" x14ac:dyDescent="0.25">
      <c r="A11" s="128">
        <v>35977</v>
      </c>
      <c r="B11" s="149"/>
      <c r="C11" s="130">
        <v>1.7999999999999999E-2</v>
      </c>
      <c r="D11" s="150">
        <v>1.2500000000000001E-2</v>
      </c>
      <c r="E11" s="151">
        <v>1.2500000000000001E-2</v>
      </c>
      <c r="F11" s="131" t="s">
        <v>339</v>
      </c>
      <c r="G11" s="138">
        <v>35792</v>
      </c>
      <c r="H11" s="155" t="s">
        <v>340</v>
      </c>
    </row>
    <row r="12" spans="1:10" ht="15" customHeight="1" x14ac:dyDescent="0.25">
      <c r="A12" s="128">
        <v>35431</v>
      </c>
      <c r="B12" s="149"/>
      <c r="C12" s="130">
        <v>1.7999999999999999E-2</v>
      </c>
      <c r="D12" s="156">
        <v>0.01</v>
      </c>
      <c r="E12" s="157">
        <v>0.01</v>
      </c>
      <c r="F12" s="131" t="s">
        <v>234</v>
      </c>
      <c r="G12" s="132">
        <v>35406</v>
      </c>
      <c r="H12" s="133" t="s">
        <v>70</v>
      </c>
    </row>
    <row r="13" spans="1:10" ht="15" customHeight="1" x14ac:dyDescent="0.25">
      <c r="A13" s="128">
        <v>35065</v>
      </c>
      <c r="B13" s="149"/>
      <c r="C13" s="130">
        <v>1.95E-2</v>
      </c>
      <c r="D13" s="156">
        <v>0.01</v>
      </c>
      <c r="E13" s="157"/>
      <c r="F13" s="131" t="s">
        <v>332</v>
      </c>
      <c r="G13" s="132">
        <v>35023</v>
      </c>
      <c r="H13" s="133" t="s">
        <v>78</v>
      </c>
    </row>
    <row r="14" spans="1:10" ht="15" customHeight="1" x14ac:dyDescent="0.25">
      <c r="A14" s="128">
        <v>34700</v>
      </c>
      <c r="B14" s="149"/>
      <c r="C14" s="130">
        <v>2.1499999999999998E-2</v>
      </c>
      <c r="D14" s="156">
        <v>0.01</v>
      </c>
      <c r="E14" s="157"/>
      <c r="F14" s="131" t="s">
        <v>229</v>
      </c>
      <c r="G14" s="132">
        <v>34697</v>
      </c>
      <c r="H14" s="133" t="s">
        <v>77</v>
      </c>
    </row>
    <row r="15" spans="1:10" ht="15" customHeight="1" x14ac:dyDescent="0.25">
      <c r="A15" s="128">
        <v>34335</v>
      </c>
      <c r="B15" s="149"/>
      <c r="C15" s="130">
        <v>2.1499999999999998E-2</v>
      </c>
      <c r="D15" s="156">
        <v>0.01</v>
      </c>
      <c r="E15" s="157"/>
      <c r="F15" s="131" t="s">
        <v>341</v>
      </c>
      <c r="G15" s="132">
        <v>34334</v>
      </c>
      <c r="H15" s="133" t="s">
        <v>51</v>
      </c>
    </row>
    <row r="16" spans="1:10" ht="15" customHeight="1" x14ac:dyDescent="0.25">
      <c r="A16" s="128">
        <v>33970</v>
      </c>
      <c r="B16" s="149"/>
      <c r="C16" s="130">
        <v>1.6E-2</v>
      </c>
      <c r="D16" s="156">
        <v>7.0000000000000001E-3</v>
      </c>
      <c r="E16" s="157"/>
      <c r="F16" s="131" t="s">
        <v>224</v>
      </c>
      <c r="G16" s="132">
        <v>33983</v>
      </c>
      <c r="H16" s="133" t="s">
        <v>52</v>
      </c>
    </row>
    <row r="17" spans="1:8" ht="15" customHeight="1" x14ac:dyDescent="0.25">
      <c r="A17" s="128">
        <v>33604</v>
      </c>
      <c r="B17" s="149"/>
      <c r="C17" s="130">
        <v>1.7000000000000001E-2</v>
      </c>
      <c r="D17" s="156">
        <v>7.0000000000000001E-3</v>
      </c>
      <c r="E17" s="157"/>
      <c r="F17" s="158" t="s">
        <v>225</v>
      </c>
      <c r="G17" s="152">
        <v>33606</v>
      </c>
      <c r="H17" s="133" t="s">
        <v>68</v>
      </c>
    </row>
    <row r="18" spans="1:8" ht="15" customHeight="1" x14ac:dyDescent="0.25">
      <c r="A18" s="128">
        <v>33208</v>
      </c>
      <c r="B18" s="149"/>
      <c r="C18" s="130">
        <v>1.7000000000000001E-2</v>
      </c>
      <c r="D18" s="156">
        <v>7.0000000000000001E-3</v>
      </c>
      <c r="E18" s="157"/>
      <c r="F18" s="131" t="s">
        <v>226</v>
      </c>
      <c r="G18" s="132">
        <v>33212</v>
      </c>
      <c r="H18" s="133" t="s">
        <v>67</v>
      </c>
    </row>
    <row r="19" spans="1:8" ht="15" customHeight="1" x14ac:dyDescent="0.25">
      <c r="A19" s="128">
        <v>32752</v>
      </c>
      <c r="B19" s="149"/>
      <c r="C19" s="130">
        <v>1.7000000000000001E-2</v>
      </c>
      <c r="D19" s="156">
        <v>7.0000000000000001E-3</v>
      </c>
      <c r="E19" s="157"/>
      <c r="F19" s="131" t="s">
        <v>227</v>
      </c>
      <c r="G19" s="132">
        <v>32724</v>
      </c>
      <c r="H19" s="133" t="s">
        <v>66</v>
      </c>
    </row>
    <row r="20" spans="1:8" ht="15" customHeight="1" x14ac:dyDescent="0.25">
      <c r="A20" s="78">
        <v>31423</v>
      </c>
      <c r="B20" s="149"/>
      <c r="C20" s="130">
        <v>1.4999999999999999E-2</v>
      </c>
      <c r="D20" s="130"/>
      <c r="E20" s="159"/>
      <c r="F20" s="159" t="s">
        <v>228</v>
      </c>
      <c r="G20" s="160">
        <v>31416</v>
      </c>
      <c r="H20" s="131" t="s">
        <v>183</v>
      </c>
    </row>
    <row r="21" spans="1:8" ht="15" customHeight="1" x14ac:dyDescent="0.25">
      <c r="A21" s="78">
        <v>24746</v>
      </c>
      <c r="B21" s="149">
        <v>1.4999999999999999E-2</v>
      </c>
      <c r="C21" s="129"/>
      <c r="D21" s="129"/>
      <c r="E21" s="130"/>
      <c r="F21" s="111" t="s">
        <v>335</v>
      </c>
      <c r="G21" s="160">
        <v>24742</v>
      </c>
      <c r="H21" s="131" t="s">
        <v>337</v>
      </c>
    </row>
    <row r="22" spans="1:8" ht="15" customHeight="1" x14ac:dyDescent="0.25">
      <c r="A22" s="78">
        <v>17349</v>
      </c>
      <c r="B22" s="149">
        <v>0.01</v>
      </c>
      <c r="C22" s="129"/>
      <c r="D22" s="129"/>
      <c r="E22" s="130"/>
      <c r="F22" s="111" t="s">
        <v>334</v>
      </c>
      <c r="G22" s="160">
        <v>17407</v>
      </c>
      <c r="H22" s="131"/>
    </row>
    <row r="23" spans="1:8" ht="15" customHeight="1" x14ac:dyDescent="0.25">
      <c r="A23" s="78">
        <v>16984</v>
      </c>
      <c r="B23" s="149">
        <v>0.02</v>
      </c>
      <c r="C23" s="129"/>
      <c r="D23" s="129"/>
      <c r="E23" s="130"/>
      <c r="F23" s="111" t="s">
        <v>333</v>
      </c>
      <c r="G23" s="160">
        <v>16967</v>
      </c>
      <c r="H23" s="131" t="s">
        <v>342</v>
      </c>
    </row>
    <row r="24" spans="1:8" ht="15" customHeight="1" x14ac:dyDescent="0.25">
      <c r="A24" s="138"/>
      <c r="B24" s="161"/>
      <c r="C24" s="130"/>
      <c r="D24" s="130"/>
      <c r="E24" s="130"/>
      <c r="F24" s="158"/>
      <c r="G24" s="139"/>
      <c r="H24" s="133"/>
    </row>
    <row r="25" spans="1:8" ht="15" customHeight="1" x14ac:dyDescent="0.25">
      <c r="B25" s="146" t="s">
        <v>199</v>
      </c>
    </row>
    <row r="26" spans="1:8" ht="15" customHeight="1" x14ac:dyDescent="0.25">
      <c r="B26" s="144" t="s">
        <v>330</v>
      </c>
      <c r="C26" s="146"/>
      <c r="D26" s="146"/>
    </row>
    <row r="28" spans="1:8" ht="15" customHeight="1" x14ac:dyDescent="0.25">
      <c r="B28" s="146" t="s">
        <v>197</v>
      </c>
      <c r="C28" s="139"/>
      <c r="D28" s="139"/>
    </row>
    <row r="29" spans="1:8" ht="15" customHeight="1" x14ac:dyDescent="0.25">
      <c r="B29" s="144" t="s">
        <v>223</v>
      </c>
    </row>
    <row r="30" spans="1:8" ht="15" customHeight="1" x14ac:dyDescent="0.25">
      <c r="B30" s="144" t="s">
        <v>338</v>
      </c>
    </row>
    <row r="31" spans="1:8" ht="15" customHeight="1" x14ac:dyDescent="0.25">
      <c r="C31" s="146"/>
      <c r="D31" s="146"/>
    </row>
  </sheetData>
  <mergeCells count="6">
    <mergeCell ref="H2:H3"/>
    <mergeCell ref="F2:F3"/>
    <mergeCell ref="G2:G3"/>
    <mergeCell ref="B2:C2"/>
    <mergeCell ref="D2:D3"/>
    <mergeCell ref="E2:E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zoomScaleNormal="100" workbookViewId="0">
      <pane xSplit="1" ySplit="3" topLeftCell="B4" activePane="bottomRight" state="frozen"/>
      <selection pane="topRight" activeCell="B1" sqref="B1"/>
      <selection pane="bottomLeft" activeCell="A3" sqref="A3"/>
      <selection pane="bottomRight" activeCell="G18" sqref="G18"/>
    </sheetView>
  </sheetViews>
  <sheetFormatPr baseColWidth="10" defaultColWidth="9.140625" defaultRowHeight="15" customHeight="1" x14ac:dyDescent="0.25"/>
  <cols>
    <col min="1" max="1" width="14.85546875" style="159" customWidth="1"/>
    <col min="2" max="2" width="13.5703125" style="159" customWidth="1"/>
    <col min="3" max="3" width="14.28515625" style="159" customWidth="1"/>
    <col min="4" max="4" width="12.7109375" style="159" customWidth="1"/>
    <col min="5" max="5" width="12.5703125" style="159" customWidth="1"/>
    <col min="6" max="6" width="31.140625" style="144" customWidth="1"/>
    <col min="7" max="7" width="12.28515625" style="144" customWidth="1"/>
    <col min="8" max="8" width="58" style="144" customWidth="1"/>
    <col min="9" max="16384" width="9.140625" style="144"/>
  </cols>
  <sheetData>
    <row r="1" spans="1:8" ht="15" hidden="1" customHeight="1" x14ac:dyDescent="0.25">
      <c r="A1" s="159" t="s">
        <v>582</v>
      </c>
      <c r="B1" s="159" t="s">
        <v>605</v>
      </c>
      <c r="C1" s="159" t="s">
        <v>606</v>
      </c>
      <c r="D1" s="159" t="s">
        <v>607</v>
      </c>
      <c r="E1" s="159" t="s">
        <v>608</v>
      </c>
    </row>
    <row r="2" spans="1:8" ht="15" customHeight="1" x14ac:dyDescent="0.25">
      <c r="A2" s="393" t="s">
        <v>185</v>
      </c>
      <c r="B2" s="388" t="s">
        <v>200</v>
      </c>
      <c r="C2" s="386"/>
      <c r="D2" s="386" t="s">
        <v>201</v>
      </c>
      <c r="E2" s="386"/>
      <c r="F2" s="382" t="s">
        <v>181</v>
      </c>
      <c r="G2" s="383" t="s">
        <v>196</v>
      </c>
      <c r="H2" s="392" t="s">
        <v>16</v>
      </c>
    </row>
    <row r="3" spans="1:8" ht="15" customHeight="1" x14ac:dyDescent="0.25">
      <c r="A3" s="394"/>
      <c r="B3" s="178" t="s">
        <v>202</v>
      </c>
      <c r="C3" s="164" t="s">
        <v>203</v>
      </c>
      <c r="D3" s="164" t="s">
        <v>202</v>
      </c>
      <c r="E3" s="164" t="s">
        <v>203</v>
      </c>
      <c r="F3" s="382"/>
      <c r="G3" s="383"/>
      <c r="H3" s="392"/>
    </row>
    <row r="4" spans="1:8" ht="15" customHeight="1" x14ac:dyDescent="0.25">
      <c r="A4" s="179">
        <v>38718</v>
      </c>
      <c r="B4" s="117">
        <v>6.6500000000000004E-2</v>
      </c>
      <c r="C4" s="166">
        <v>8.3000000000000004E-2</v>
      </c>
      <c r="D4" s="166">
        <v>1E-3</v>
      </c>
      <c r="E4" s="166">
        <v>1.6E-2</v>
      </c>
      <c r="F4" s="142" t="s">
        <v>204</v>
      </c>
      <c r="G4" s="145">
        <v>38714</v>
      </c>
      <c r="H4" s="159"/>
    </row>
    <row r="5" spans="1:8" ht="15" customHeight="1" x14ac:dyDescent="0.25">
      <c r="A5" s="140">
        <v>38169</v>
      </c>
      <c r="B5" s="115">
        <v>6.5500000000000003E-2</v>
      </c>
      <c r="C5" s="163">
        <v>8.2000000000000003E-2</v>
      </c>
      <c r="D5" s="163">
        <v>1E-3</v>
      </c>
      <c r="E5" s="163">
        <v>1.6E-2</v>
      </c>
      <c r="F5" s="50" t="s">
        <v>248</v>
      </c>
      <c r="G5" s="145">
        <v>38224</v>
      </c>
      <c r="H5" s="159" t="s">
        <v>249</v>
      </c>
    </row>
    <row r="6" spans="1:8" ht="15" customHeight="1" x14ac:dyDescent="0.25">
      <c r="A6" s="140">
        <v>33270</v>
      </c>
      <c r="B6" s="115">
        <v>6.5500000000000003E-2</v>
      </c>
      <c r="C6" s="163">
        <v>8.2000000000000003E-2</v>
      </c>
      <c r="D6" s="163"/>
      <c r="E6" s="163">
        <v>1.6E-2</v>
      </c>
      <c r="F6" s="81" t="s">
        <v>205</v>
      </c>
      <c r="G6" s="132">
        <v>33262</v>
      </c>
      <c r="H6" s="137" t="s">
        <v>44</v>
      </c>
    </row>
    <row r="7" spans="1:8" ht="15" customHeight="1" x14ac:dyDescent="0.25">
      <c r="A7" s="140">
        <v>32509</v>
      </c>
      <c r="B7" s="115">
        <v>7.5999999999999998E-2</v>
      </c>
      <c r="C7" s="163">
        <v>8.2000000000000003E-2</v>
      </c>
      <c r="D7" s="163"/>
      <c r="E7" s="180"/>
      <c r="F7" s="81" t="s">
        <v>206</v>
      </c>
      <c r="G7" s="132">
        <v>32508</v>
      </c>
      <c r="H7" s="159"/>
    </row>
    <row r="8" spans="1:8" ht="15" customHeight="1" x14ac:dyDescent="0.25">
      <c r="A8" s="140">
        <v>31959</v>
      </c>
      <c r="B8" s="115">
        <v>6.6000000000000003E-2</v>
      </c>
      <c r="C8" s="163">
        <v>8.2000000000000003E-2</v>
      </c>
      <c r="D8" s="163"/>
      <c r="E8" s="180"/>
      <c r="F8" s="81" t="s">
        <v>207</v>
      </c>
      <c r="G8" s="132">
        <v>31958</v>
      </c>
      <c r="H8" s="159"/>
    </row>
    <row r="9" spans="1:8" ht="15" customHeight="1" x14ac:dyDescent="0.25">
      <c r="A9" s="140">
        <v>31625</v>
      </c>
      <c r="B9" s="115">
        <v>6.4000000000000001E-2</v>
      </c>
      <c r="C9" s="163">
        <v>8.2000000000000003E-2</v>
      </c>
      <c r="D9" s="163"/>
      <c r="E9" s="180"/>
      <c r="F9" s="81" t="s">
        <v>208</v>
      </c>
      <c r="G9" s="132">
        <v>31623</v>
      </c>
      <c r="H9" s="159"/>
    </row>
    <row r="10" spans="1:8" ht="15" customHeight="1" x14ac:dyDescent="0.25">
      <c r="A10" s="140">
        <v>30682</v>
      </c>
      <c r="B10" s="115">
        <v>5.7000000000000002E-2</v>
      </c>
      <c r="C10" s="163">
        <v>8.2000000000000003E-2</v>
      </c>
      <c r="D10" s="163"/>
      <c r="E10" s="180"/>
      <c r="F10" s="81" t="s">
        <v>209</v>
      </c>
      <c r="G10" s="132">
        <v>30681</v>
      </c>
      <c r="H10" s="159"/>
    </row>
    <row r="11" spans="1:8" ht="15" customHeight="1" x14ac:dyDescent="0.25">
      <c r="A11" s="140">
        <v>28856</v>
      </c>
      <c r="B11" s="115">
        <v>4.7E-2</v>
      </c>
      <c r="C11" s="163">
        <v>8.2000000000000003E-2</v>
      </c>
      <c r="D11" s="163"/>
      <c r="E11" s="111"/>
      <c r="F11" s="81" t="s">
        <v>210</v>
      </c>
      <c r="G11" s="132">
        <v>28852</v>
      </c>
      <c r="H11" s="159"/>
    </row>
    <row r="12" spans="1:8" ht="15" customHeight="1" x14ac:dyDescent="0.25">
      <c r="A12" s="140">
        <v>28034</v>
      </c>
      <c r="B12" s="115">
        <v>3.4500000000000003E-2</v>
      </c>
      <c r="C12" s="163">
        <v>7.6999999999999999E-2</v>
      </c>
      <c r="D12" s="163"/>
      <c r="E12" s="111"/>
      <c r="F12" s="81" t="s">
        <v>211</v>
      </c>
      <c r="G12" s="132">
        <v>28033</v>
      </c>
      <c r="H12" s="159"/>
    </row>
    <row r="13" spans="1:8" ht="15" customHeight="1" x14ac:dyDescent="0.25">
      <c r="A13" s="140">
        <v>27760</v>
      </c>
      <c r="B13" s="115">
        <v>3.2500000000000001E-2</v>
      </c>
      <c r="C13" s="163">
        <v>7.4999999999999997E-2</v>
      </c>
      <c r="D13" s="163"/>
      <c r="E13" s="111"/>
      <c r="F13" s="81" t="s">
        <v>212</v>
      </c>
      <c r="G13" s="138">
        <v>27758</v>
      </c>
      <c r="H13" s="159"/>
    </row>
    <row r="14" spans="1:8" ht="15" customHeight="1" x14ac:dyDescent="0.25">
      <c r="A14" s="140">
        <v>27030</v>
      </c>
      <c r="B14" s="115">
        <v>0.03</v>
      </c>
      <c r="C14" s="163">
        <v>7.2499999999999995E-2</v>
      </c>
      <c r="D14" s="163"/>
      <c r="E14" s="111"/>
      <c r="F14" s="81" t="s">
        <v>215</v>
      </c>
      <c r="G14" s="145">
        <v>27028</v>
      </c>
      <c r="H14" s="159"/>
    </row>
    <row r="15" spans="1:8" ht="15" customHeight="1" x14ac:dyDescent="0.25">
      <c r="A15" s="140">
        <v>25781</v>
      </c>
      <c r="B15" s="115">
        <v>0.03</v>
      </c>
      <c r="C15" s="163">
        <v>5.7500000000000002E-2</v>
      </c>
      <c r="D15" s="163"/>
      <c r="E15" s="111"/>
      <c r="F15" s="81" t="s">
        <v>213</v>
      </c>
      <c r="G15" s="145">
        <v>25780</v>
      </c>
      <c r="H15" s="159"/>
    </row>
    <row r="16" spans="1:8" ht="15" customHeight="1" x14ac:dyDescent="0.25">
      <c r="A16" s="140">
        <v>24746</v>
      </c>
      <c r="B16" s="115">
        <v>0.03</v>
      </c>
      <c r="C16" s="163">
        <v>5.5E-2</v>
      </c>
      <c r="D16" s="163"/>
      <c r="E16" s="111"/>
      <c r="F16" s="142" t="s">
        <v>214</v>
      </c>
      <c r="G16" s="145">
        <v>24739</v>
      </c>
      <c r="H16" s="159"/>
    </row>
    <row r="17" spans="2:7" ht="15" customHeight="1" x14ac:dyDescent="0.25">
      <c r="F17" s="159"/>
      <c r="G17" s="159"/>
    </row>
    <row r="18" spans="2:7" ht="15" customHeight="1" x14ac:dyDescent="0.25">
      <c r="B18" s="175" t="s">
        <v>199</v>
      </c>
    </row>
    <row r="19" spans="2:7" ht="15" customHeight="1" x14ac:dyDescent="0.25">
      <c r="B19" s="159" t="s">
        <v>296</v>
      </c>
    </row>
    <row r="21" spans="2:7" ht="15" customHeight="1" x14ac:dyDescent="0.25">
      <c r="B21" s="175" t="s">
        <v>168</v>
      </c>
    </row>
    <row r="22" spans="2:7" ht="15" customHeight="1" x14ac:dyDescent="0.25">
      <c r="B22" s="314" t="s">
        <v>216</v>
      </c>
      <c r="C22" s="314"/>
      <c r="D22" s="314"/>
      <c r="E22" s="314"/>
    </row>
    <row r="23" spans="2:7" ht="15" customHeight="1" x14ac:dyDescent="0.25">
      <c r="B23" s="314" t="s">
        <v>743</v>
      </c>
      <c r="C23" s="314"/>
      <c r="D23" s="314"/>
      <c r="E23" s="314"/>
      <c r="F23" s="187"/>
    </row>
  </sheetData>
  <mergeCells count="6">
    <mergeCell ref="H2:H3"/>
    <mergeCell ref="A2:A3"/>
    <mergeCell ref="B2:C2"/>
    <mergeCell ref="D2:E2"/>
    <mergeCell ref="F2:F3"/>
    <mergeCell ref="G2:G3"/>
  </mergeCells>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40</vt:i4>
      </vt:variant>
    </vt:vector>
  </HeadingPairs>
  <TitlesOfParts>
    <vt:vector size="40" baseType="lpstr">
      <vt:lpstr>Sommaire</vt:lpstr>
      <vt:lpstr>PSS</vt:lpstr>
      <vt:lpstr>CSG-1</vt:lpstr>
      <vt:lpstr>CSG-2</vt:lpstr>
      <vt:lpstr>CRDS</vt:lpstr>
      <vt:lpstr>SS</vt:lpstr>
      <vt:lpstr>MMID</vt:lpstr>
      <vt:lpstr>MMID-AM</vt:lpstr>
      <vt:lpstr>CNAV</vt:lpstr>
      <vt:lpstr>VEUVAGE</vt:lpstr>
      <vt:lpstr>CSA</vt:lpstr>
      <vt:lpstr>FAMILLE</vt:lpstr>
      <vt:lpstr>CSS_RED</vt:lpstr>
      <vt:lpstr>CHOMAGE</vt:lpstr>
      <vt:lpstr>AGS</vt:lpstr>
      <vt:lpstr>ASF</vt:lpstr>
      <vt:lpstr>AGFF</vt:lpstr>
      <vt:lpstr>ARRCO</vt:lpstr>
      <vt:lpstr>AGIRC</vt:lpstr>
      <vt:lpstr>CET</vt:lpstr>
      <vt:lpstr>APEC</vt:lpstr>
      <vt:lpstr>DECES_CADRES</vt:lpstr>
      <vt:lpstr>ASSIETTE PU</vt:lpstr>
      <vt:lpstr>MMID-Etat</vt:lpstr>
      <vt:lpstr>MMID-CL</vt:lpstr>
      <vt:lpstr>RP</vt:lpstr>
      <vt:lpstr>CI</vt:lpstr>
      <vt:lpstr>RAFP</vt:lpstr>
      <vt:lpstr>CNRACL</vt:lpstr>
      <vt:lpstr>IRCANTEC</vt:lpstr>
      <vt:lpstr>FDS</vt:lpstr>
      <vt:lpstr>TAXSAL</vt:lpstr>
      <vt:lpstr>CONSTRUCTION</vt:lpstr>
      <vt:lpstr>FNAL</vt:lpstr>
      <vt:lpstr>ACCIDENTS</vt:lpstr>
      <vt:lpstr>FORMATION</vt:lpstr>
      <vt:lpstr>APPRENTISSAGE</vt:lpstr>
      <vt:lpstr>VT</vt:lpstr>
      <vt:lpstr>PREVOYANCE</vt:lpstr>
      <vt:lpstr>Feuil1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2012-05-15T12:34:53Z</dcterms:modified>
</cp:coreProperties>
</file>